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2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omments3.xml" ContentType="application/vnd.openxmlformats-officedocument.spreadsheetml.comment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04_運営管理物件\01_TLC物件\203_みのおキューズモール\06_かやの駐車場・広場\01.かやの広場\06.利用規定・図面・写真\利用規定・利用許可申請書・請求書（原紙）\申請書類（箕面市許可）\"/>
    </mc:Choice>
  </mc:AlternateContent>
  <xr:revisionPtr revIDLastSave="0" documentId="13_ncr:1_{DD8101BA-524D-4080-9B65-F4AED88AA8E5}" xr6:coauthVersionLast="47" xr6:coauthVersionMax="47" xr10:uidLastSave="{00000000-0000-0000-0000-000000000000}"/>
  <bookViews>
    <workbookView xWindow="-108" yWindow="-108" windowWidth="23256" windowHeight="14016" xr2:uid="{29BEF4B7-5E60-472A-971B-D6C01E16E974}"/>
  </bookViews>
  <sheets>
    <sheet name="利用許可申請書" sheetId="1" r:id="rId1"/>
    <sheet name="利用許可申請書（追加情報）" sheetId="2" r:id="rId2"/>
    <sheet name="利用料金減額・免除申請書" sheetId="3" r:id="rId3"/>
    <sheet name="利用許可書" sheetId="4" state="hidden" r:id="rId4"/>
  </sheets>
  <definedNames>
    <definedName name="_xlnm.Print_Area" localSheetId="3">利用許可書!$A$1:$G$39</definedName>
    <definedName name="_xlnm.Print_Area" localSheetId="0">利用許可申請書!$A$1:$G$31</definedName>
    <definedName name="_xlnm.Print_Area" localSheetId="1">'利用許可申請書（追加情報）'!$A$1:$G$42</definedName>
    <definedName name="_xlnm.Print_Area" localSheetId="2">利用料金減額・免除申請書!$A$1:$G$38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B7" i="2"/>
  <c r="B46" i="1"/>
  <c r="A46" i="1"/>
  <c r="D46" i="1"/>
  <c r="B42" i="1"/>
  <c r="B41" i="1"/>
  <c r="B40" i="1"/>
  <c r="B39" i="1"/>
  <c r="G18" i="4"/>
  <c r="G32" i="3" l="1"/>
  <c r="C44" i="1"/>
  <c r="C43" i="1"/>
  <c r="C42" i="1"/>
  <c r="C41" i="1"/>
  <c r="C40" i="1"/>
  <c r="E14" i="3"/>
  <c r="D14" i="1"/>
  <c r="D7" i="2" s="1"/>
  <c r="E14" i="4"/>
  <c r="D39" i="1"/>
  <c r="F14" i="4"/>
  <c r="C18" i="3"/>
  <c r="D16" i="3"/>
  <c r="B44" i="1"/>
  <c r="B43" i="1"/>
  <c r="B26" i="4"/>
  <c r="C7" i="4"/>
  <c r="F39" i="1" l="1"/>
  <c r="C33" i="1" s="1"/>
  <c r="E43" i="1"/>
  <c r="B31" i="3"/>
  <c r="D40" i="1"/>
  <c r="A30" i="3"/>
  <c r="F16" i="3"/>
  <c r="E18" i="3"/>
  <c r="E44" i="1"/>
  <c r="E40" i="1"/>
  <c r="E42" i="1"/>
  <c r="E41" i="1"/>
  <c r="G22" i="4"/>
  <c r="D22" i="4"/>
  <c r="C7" i="3"/>
  <c r="F43" i="1" l="1"/>
  <c r="G22" i="3"/>
  <c r="F16" i="4"/>
  <c r="D22" i="3"/>
  <c r="C21" i="3"/>
  <c r="C20" i="3"/>
  <c r="G18" i="3"/>
  <c r="C24" i="4"/>
  <c r="C21" i="4"/>
  <c r="C20" i="4"/>
  <c r="E18" i="4"/>
  <c r="C18" i="4"/>
  <c r="D16" i="4"/>
  <c r="B14" i="4"/>
  <c r="B13" i="4"/>
  <c r="B12" i="4"/>
  <c r="C9" i="4"/>
  <c r="C8" i="4"/>
  <c r="F3" i="4"/>
  <c r="B14" i="3"/>
  <c r="B13" i="3"/>
  <c r="B12" i="3"/>
  <c r="C9" i="3"/>
  <c r="C8" i="3"/>
  <c r="F3" i="3"/>
  <c r="F3" i="1"/>
  <c r="F41" i="1" l="1"/>
  <c r="F42" i="1"/>
  <c r="F40" i="1"/>
  <c r="F14" i="3"/>
  <c r="F44" i="1" l="1"/>
  <c r="C35" i="1" s="1"/>
  <c r="G27" i="4" s="1"/>
  <c r="G33" i="3"/>
  <c r="C34" i="1"/>
  <c r="G26" i="4" l="1"/>
  <c r="D34" i="1"/>
  <c r="D14" i="4"/>
  <c r="D14" i="3"/>
  <c r="G34" i="3" l="1"/>
  <c r="C36" i="1" s="1"/>
  <c r="G36" i="1" s="1"/>
  <c r="C46" i="1" s="1"/>
  <c r="G28" i="4"/>
  <c r="G29" i="4" l="1"/>
  <c r="E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</author>
  </authors>
  <commentList>
    <comment ref="D16" authorId="0" shapeId="0" xr:uid="{1B65299C-0102-4E9B-905D-7074C2E615ED}">
      <text>
        <r>
          <rPr>
            <b/>
            <sz val="9"/>
            <color indexed="81"/>
            <rFont val="MS P ゴシック"/>
            <family val="3"/>
            <charset val="128"/>
          </rPr>
          <t>準備時間を含めて利用時間をご入力ください。</t>
        </r>
      </text>
    </comment>
    <comment ref="F16" authorId="0" shapeId="0" xr:uid="{ADDD74B4-DCDE-4C2E-9C5C-9FC0E290A31C}">
      <text>
        <r>
          <rPr>
            <b/>
            <sz val="9"/>
            <color indexed="81"/>
            <rFont val="MS P ゴシック"/>
            <family val="3"/>
            <charset val="128"/>
          </rPr>
          <t>※利用時間は3時間単位で設定ください。3時間に満たない場合でも3時間としてご入力ください。</t>
        </r>
      </text>
    </comment>
    <comment ref="C18" authorId="0" shapeId="0" xr:uid="{B9F6C96F-724D-4A31-AA0E-57A760C53B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※利用面積が100㎡に満たない場合、又は、100㎡に満たない端数がある場合は、いずれも100㎡としてご入力ください。
</t>
        </r>
      </text>
    </comment>
    <comment ref="E18" authorId="0" shapeId="0" xr:uid="{EEFCD43E-D22B-45BD-9929-C757256F8177}">
      <text>
        <r>
          <rPr>
            <b/>
            <sz val="9"/>
            <color indexed="81"/>
            <rFont val="MS P ゴシック"/>
            <family val="3"/>
            <charset val="128"/>
          </rPr>
          <t>準備時間を含めて利用時間をご入力ください。</t>
        </r>
      </text>
    </comment>
    <comment ref="G18" authorId="0" shapeId="0" xr:uid="{E2D259C7-F738-429C-90F3-564665508273}">
      <text>
        <r>
          <rPr>
            <b/>
            <sz val="9"/>
            <color indexed="81"/>
            <rFont val="MS P ゴシック"/>
            <family val="3"/>
            <charset val="128"/>
          </rPr>
          <t>※利用時間は3時間単位で設定ください。3時間に満たない場合でも3時間としてご入力ください。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</author>
  </authors>
  <commentList>
    <comment ref="F16" authorId="0" shapeId="0" xr:uid="{5203A09D-3552-43C0-B67E-C749D8D3FCCD}">
      <text>
        <r>
          <rPr>
            <b/>
            <sz val="9"/>
            <color indexed="81"/>
            <rFont val="MS P ゴシック"/>
            <family val="3"/>
            <charset val="128"/>
          </rPr>
          <t>※利用時間が3時間に満たない場合は、3時間としてご入力ください。</t>
        </r>
      </text>
    </comment>
    <comment ref="C18" authorId="0" shapeId="0" xr:uid="{29423061-1753-4CF5-A68B-27C10B73BD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※利用面積が100㎡に満たない場合、又は、100㎡に満たない端数がある場合は、いずれも100㎡としてご入力ください。
</t>
        </r>
      </text>
    </comment>
    <comment ref="G18" authorId="0" shapeId="0" xr:uid="{C6CD691D-5E65-49DA-8BDC-10C9975BC4EC}">
      <text>
        <r>
          <rPr>
            <b/>
            <sz val="9"/>
            <color indexed="81"/>
            <rFont val="MS P ゴシック"/>
            <family val="3"/>
            <charset val="128"/>
          </rPr>
          <t>※利用時間が3時間に満たない場合は、3時間としてご入力ください。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</author>
  </authors>
  <commentList>
    <comment ref="F16" authorId="0" shapeId="0" xr:uid="{322BAA30-4651-4DC8-8BF5-E278C077BB13}">
      <text>
        <r>
          <rPr>
            <b/>
            <sz val="9"/>
            <color indexed="81"/>
            <rFont val="MS P ゴシック"/>
            <family val="3"/>
            <charset val="128"/>
          </rPr>
          <t>※利用時間は3時間単位で設定ください。3時間に満たない場合でも3時間としてご入力ください。</t>
        </r>
      </text>
    </comment>
    <comment ref="C18" authorId="0" shapeId="0" xr:uid="{49B9B0C0-77EF-406E-BBCE-62F1A2EBC4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※利用面積が100㎡に満たない場合、又は、100㎡に満たない端数がある場合は、いずれも100㎡としてご入力ください。
</t>
        </r>
      </text>
    </comment>
    <comment ref="G18" authorId="0" shapeId="0" xr:uid="{2C07CDF8-3DE8-4B0C-8562-2D64FE28B989}">
      <text>
        <r>
          <rPr>
            <b/>
            <sz val="9"/>
            <color indexed="81"/>
            <rFont val="MS P ゴシック"/>
            <family val="3"/>
            <charset val="128"/>
          </rPr>
          <t>※利用時間が3時間に満たない場合は、3時間としてご入力ください。</t>
        </r>
      </text>
    </comment>
  </commentList>
</comments>
</file>

<file path=xl/sharedStrings.xml><?xml version="1.0" encoding="utf-8"?>
<sst xmlns="http://schemas.openxmlformats.org/spreadsheetml/2006/main" count="233" uniqueCount="152">
  <si>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</si>
  <si>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箕面市かやの広場施設利用許可申請書</t>
    <rPh sb="0" eb="3">
      <t>ミノオシ</t>
    </rPh>
    <rPh sb="6" eb="8">
      <t>ヒロバ</t>
    </rPh>
    <rPh sb="8" eb="12">
      <t>シセツリヨウ</t>
    </rPh>
    <rPh sb="12" eb="14">
      <t>キョカ</t>
    </rPh>
    <rPh sb="14" eb="17">
      <t>シンセイショ</t>
    </rPh>
    <phoneticPr fontId="1"/>
  </si>
  <si>
    <t>（宛先）箕面市かやの広場指定管理者</t>
    <rPh sb="1" eb="3">
      <t>アテサキ</t>
    </rPh>
    <rPh sb="4" eb="7">
      <t>ミノオシ</t>
    </rPh>
    <rPh sb="10" eb="12">
      <t>ヒロバ</t>
    </rPh>
    <rPh sb="12" eb="14">
      <t>シテイ</t>
    </rPh>
    <rPh sb="14" eb="17">
      <t>カンリシャ</t>
    </rPh>
    <phoneticPr fontId="1"/>
  </si>
  <si>
    <t>次のとおり箕面市かやの広場を利用したいので申請します。</t>
    <rPh sb="0" eb="1">
      <t>ツギ</t>
    </rPh>
    <rPh sb="5" eb="8">
      <t>ミノオシ</t>
    </rPh>
    <rPh sb="11" eb="13">
      <t>ヒロバ</t>
    </rPh>
    <rPh sb="14" eb="16">
      <t>リヨウ</t>
    </rPh>
    <rPh sb="21" eb="23">
      <t>シンセイ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</si>
  <si>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</si>
  <si>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</si>
  <si>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</si>
  <si>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利用目的</t>
    <rPh sb="0" eb="2">
      <t>リヨウ</t>
    </rPh>
    <rPh sb="2" eb="4">
      <t>モクテキ</t>
    </rPh>
    <phoneticPr fontId="1"/>
  </si>
  <si>
    <t>利用施設</t>
    <rPh sb="0" eb="4">
      <t>リヨウシセツ</t>
    </rPh>
    <phoneticPr fontId="1"/>
  </si>
  <si>
    <t>付属設備</t>
    <rPh sb="0" eb="4">
      <t>フゾクセツビ</t>
    </rPh>
    <phoneticPr fontId="1"/>
  </si>
  <si>
    <t>入場料の徴収</t>
    <rPh sb="0" eb="3">
      <t>ニュウジョウリョウ</t>
    </rPh>
    <rPh sb="4" eb="6">
      <t>チョウシュウ</t>
    </rPh>
    <phoneticPr fontId="1"/>
  </si>
  <si>
    <t>飲食の有無</t>
    <rPh sb="0" eb="2">
      <t>インショク</t>
    </rPh>
    <rPh sb="3" eb="5">
      <t>ウム</t>
    </rPh>
    <phoneticPr fontId="1"/>
  </si>
  <si>
    <t>備考</t>
    <rPh sb="0" eb="2">
      <t>ビコウ</t>
    </rPh>
    <phoneticPr fontId="1"/>
  </si>
  <si>
    <t>利用日</t>
    <rPh sb="0" eb="3">
      <t>リヨウビ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</si>
  <si>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</si>
  <si>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</si>
  <si>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催し物名</t>
    <rPh sb="0" eb="1">
      <t>モヨオ</t>
    </rPh>
    <rPh sb="2" eb="3">
      <t>モノ</t>
    </rPh>
    <rPh sb="3" eb="4">
      <t>メイ</t>
    </rPh>
    <phoneticPr fontId="1"/>
  </si>
  <si>
    <t>　１．独占利用</t>
    <rPh sb="3" eb="5">
      <t>ドクセン</t>
    </rPh>
    <rPh sb="5" eb="7">
      <t>リヨウ</t>
    </rPh>
    <phoneticPr fontId="1"/>
  </si>
  <si>
    <t>　　※別途、利用位置図を添付してください。</t>
    <rPh sb="3" eb="5">
      <t>ベット</t>
    </rPh>
    <rPh sb="6" eb="8">
      <t>リヨウ</t>
    </rPh>
    <rPh sb="8" eb="11">
      <t>イチズ</t>
    </rPh>
    <rPh sb="12" eb="14">
      <t>テンプ</t>
    </rPh>
    <phoneticPr fontId="1"/>
  </si>
  <si>
    <t>　２．移動利用</t>
    <rPh sb="3" eb="5">
      <t>イドウ</t>
    </rPh>
    <rPh sb="5" eb="7">
      <t>リヨウ</t>
    </rPh>
    <phoneticPr fontId="1"/>
  </si>
  <si>
    <t>　３．撮影利用</t>
    <rPh sb="3" eb="5">
      <t>サツエイ</t>
    </rPh>
    <rPh sb="5" eb="7">
      <t>リヨウ</t>
    </rPh>
    <phoneticPr fontId="1"/>
  </si>
  <si>
    <t>時間　例10:00～19:00</t>
    <rPh sb="0" eb="2">
      <t>ジカン</t>
    </rPh>
    <rPh sb="3" eb="4">
      <t>レイ</t>
    </rPh>
    <phoneticPr fontId="1"/>
  </si>
  <si>
    <t>会社名／氏名</t>
    <rPh sb="0" eb="3">
      <t>カイシャメイ</t>
    </rPh>
    <rPh sb="4" eb="6">
      <t>シメイ</t>
    </rPh>
    <phoneticPr fontId="1"/>
  </si>
  <si>
    <t>印</t>
    <rPh sb="0" eb="1">
      <t>イン</t>
    </rPh>
    <phoneticPr fontId="1"/>
  </si>
  <si>
    <t>（</t>
    <phoneticPr fontId="1"/>
  </si>
  <si>
    <t>営利／非営利</t>
    <rPh sb="0" eb="2">
      <t>エイリ</t>
    </rPh>
    <rPh sb="3" eb="6">
      <t>ヒエイリ</t>
    </rPh>
    <phoneticPr fontId="1"/>
  </si>
  <si>
    <t>≪</t>
    <phoneticPr fontId="1"/>
  </si>
  <si>
    <t>（最高</t>
    <rPh sb="1" eb="3">
      <t>サイコウ</t>
    </rPh>
    <phoneticPr fontId="1"/>
  </si>
  <si>
    <t>円）</t>
    <rPh sb="0" eb="1">
      <t>エン</t>
    </rPh>
    <phoneticPr fontId="1"/>
  </si>
  <si>
    <t>販売行為の有無</t>
    <rPh sb="0" eb="2">
      <t>ハンバイ</t>
    </rPh>
    <rPh sb="2" eb="4">
      <t>コウイ</t>
    </rPh>
    <rPh sb="5" eb="7">
      <t>ウム</t>
    </rPh>
    <phoneticPr fontId="1"/>
  </si>
  <si>
    <t>一般入場の可否</t>
    <rPh sb="0" eb="2">
      <t>イッパン</t>
    </rPh>
    <rPh sb="2" eb="4">
      <t>ニュウジョウ</t>
    </rPh>
    <rPh sb="5" eb="7">
      <t>カヒ</t>
    </rPh>
    <phoneticPr fontId="1"/>
  </si>
  <si>
    <t>～</t>
    <phoneticPr fontId="1"/>
  </si>
  <si>
    <t>日間</t>
    <rPh sb="0" eb="2">
      <t>ニチカン</t>
    </rPh>
    <phoneticPr fontId="1"/>
  </si>
  <si>
    <t>回線)</t>
    <rPh sb="0" eb="2">
      <t>カイセン</t>
    </rPh>
    <phoneticPr fontId="1"/>
  </si>
  <si>
    <t>請求書送付情報
住所/宛先</t>
    <rPh sb="0" eb="3">
      <t>セイキュウショ</t>
    </rPh>
    <rPh sb="3" eb="5">
      <t>ソウフ</t>
    </rPh>
    <rPh sb="5" eb="7">
      <t>ジョウホウ</t>
    </rPh>
    <rPh sb="8" eb="10">
      <t>ジュウショ</t>
    </rPh>
    <rPh sb="11" eb="13">
      <t>アテサキ</t>
    </rPh>
    <phoneticPr fontId="1"/>
  </si>
  <si>
    <t>　　</t>
    <phoneticPr fontId="1"/>
  </si>
  <si>
    <t>※新規、または上記と異なる場合ご記入ください</t>
    <rPh sb="1" eb="3">
      <t>シンキ</t>
    </rPh>
    <rPh sb="7" eb="9">
      <t>ジョウキ</t>
    </rPh>
    <rPh sb="10" eb="11">
      <t>コト</t>
    </rPh>
    <rPh sb="13" eb="15">
      <t>バアイ</t>
    </rPh>
    <rPh sb="16" eb="18">
      <t>キニュウ</t>
    </rPh>
    <phoneticPr fontId="1"/>
  </si>
  <si>
    <t>催し物、撮影利用等に関しては、別途計画書を提出してください。</t>
    <rPh sb="0" eb="1">
      <t>モヨオ</t>
    </rPh>
    <rPh sb="2" eb="3">
      <t>モノ</t>
    </rPh>
    <rPh sb="4" eb="6">
      <t>サツエイ</t>
    </rPh>
    <rPh sb="6" eb="9">
      <t>リヨウナド</t>
    </rPh>
    <rPh sb="10" eb="11">
      <t>カン</t>
    </rPh>
    <rPh sb="15" eb="17">
      <t>ベット</t>
    </rPh>
    <rPh sb="17" eb="19">
      <t>ケイカク</t>
    </rPh>
    <rPh sb="19" eb="20">
      <t>ショ</t>
    </rPh>
    <rPh sb="21" eb="23">
      <t>テイシュツ</t>
    </rPh>
    <phoneticPr fontId="1"/>
  </si>
  <si>
    <t>物品搬入のため車両を乗り入れる場合は、備考欄に記入してください。</t>
    <rPh sb="0" eb="2">
      <t>ブッピン</t>
    </rPh>
    <rPh sb="2" eb="4">
      <t>ハンニュウ</t>
    </rPh>
    <rPh sb="7" eb="9">
      <t>シャリョウ</t>
    </rPh>
    <rPh sb="10" eb="11">
      <t>ノ</t>
    </rPh>
    <rPh sb="12" eb="13">
      <t>イ</t>
    </rPh>
    <rPh sb="15" eb="17">
      <t>バアイ</t>
    </rPh>
    <rPh sb="19" eb="22">
      <t>ビコウラン</t>
    </rPh>
    <rPh sb="23" eb="25">
      <t>キニュウ</t>
    </rPh>
    <phoneticPr fontId="1"/>
  </si>
  <si>
    <t>特別の設備設置等の許可を受けようとするときは、その内容を記載した書類を添付してください。</t>
    <rPh sb="0" eb="2">
      <t>トクベツ</t>
    </rPh>
    <rPh sb="3" eb="5">
      <t>セツビ</t>
    </rPh>
    <rPh sb="5" eb="7">
      <t>セッチ</t>
    </rPh>
    <rPh sb="7" eb="8">
      <t>ナド</t>
    </rPh>
    <rPh sb="9" eb="11">
      <t>キョカ</t>
    </rPh>
    <rPh sb="12" eb="13">
      <t>ウ</t>
    </rPh>
    <rPh sb="25" eb="27">
      <t>ナイヨウ</t>
    </rPh>
    <rPh sb="28" eb="30">
      <t>キサイ</t>
    </rPh>
    <rPh sb="32" eb="34">
      <t>ショルイ</t>
    </rPh>
    <rPh sb="35" eb="37">
      <t>テンプ</t>
    </rPh>
    <phoneticPr fontId="1"/>
  </si>
  <si>
    <t>箕面市かやの広場施設利用料金減額・免除申請書</t>
    <phoneticPr fontId="1"/>
  </si>
  <si>
    <t>次のとおり箕面市かやの広場の利用料金の減額・免除を申請します。</t>
    <rPh sb="0" eb="1">
      <t>ツギ</t>
    </rPh>
    <rPh sb="5" eb="8">
      <t>ミノオシ</t>
    </rPh>
    <rPh sb="11" eb="13">
      <t>ヒロバ</t>
    </rPh>
    <rPh sb="14" eb="16">
      <t>リヨウ</t>
    </rPh>
    <rPh sb="16" eb="18">
      <t>リョウキン</t>
    </rPh>
    <rPh sb="19" eb="21">
      <t>ゲンガク</t>
    </rPh>
    <rPh sb="22" eb="24">
      <t>メンジョ</t>
    </rPh>
    <rPh sb="25" eb="27">
      <t>シンセイ</t>
    </rPh>
    <phoneticPr fontId="1"/>
  </si>
  <si>
    <t>減免理由</t>
    <rPh sb="0" eb="2">
      <t>ゲンメン</t>
    </rPh>
    <rPh sb="2" eb="4">
      <t>リユウ</t>
    </rPh>
    <phoneticPr fontId="1"/>
  </si>
  <si>
    <t>整理番号</t>
    <rPh sb="0" eb="2">
      <t>セイリ</t>
    </rPh>
    <rPh sb="2" eb="4">
      <t>バンゴウ</t>
    </rPh>
    <phoneticPr fontId="1"/>
  </si>
  <si>
    <t>区分</t>
    <rPh sb="0" eb="2">
      <t>クブン</t>
    </rPh>
    <phoneticPr fontId="1"/>
  </si>
  <si>
    <t>減免額</t>
    <rPh sb="0" eb="3">
      <t>ゲンメンガク</t>
    </rPh>
    <phoneticPr fontId="1"/>
  </si>
  <si>
    <t>施設利用料金</t>
    <rPh sb="0" eb="5">
      <t>シセツリヨウリョウ</t>
    </rPh>
    <rPh sb="5" eb="6">
      <t>キン</t>
    </rPh>
    <phoneticPr fontId="1"/>
  </si>
  <si>
    <t>付属設備利用料金</t>
    <rPh sb="0" eb="2">
      <t>フゾク</t>
    </rPh>
    <rPh sb="2" eb="4">
      <t>セツビ</t>
    </rPh>
    <rPh sb="4" eb="7">
      <t>リヨウリョウ</t>
    </rPh>
    <rPh sb="7" eb="8">
      <t>キン</t>
    </rPh>
    <phoneticPr fontId="1"/>
  </si>
  <si>
    <t>減免割合</t>
    <rPh sb="0" eb="2">
      <t>ゲンメン</t>
    </rPh>
    <rPh sb="2" eb="4">
      <t>ワリアイ</t>
    </rPh>
    <phoneticPr fontId="1"/>
  </si>
  <si>
    <t>減免理由</t>
    <rPh sb="0" eb="4">
      <t>ゲンメンリユウ</t>
    </rPh>
    <phoneticPr fontId="1"/>
  </si>
  <si>
    <t>　箕面市立かやの広場条例施行規則第8条第1項第　号の規定による</t>
    <rPh sb="1" eb="3">
      <t>ミノオ</t>
    </rPh>
    <rPh sb="3" eb="5">
      <t>シリツ</t>
    </rPh>
    <rPh sb="8" eb="10">
      <t>ヒロバ</t>
    </rPh>
    <rPh sb="10" eb="12">
      <t>ジョウレイ</t>
    </rPh>
    <rPh sb="12" eb="14">
      <t>シコウ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phoneticPr fontId="1"/>
  </si>
  <si>
    <t>様式第3号（第8条関係）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</si>
  <si>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様式第2号（第5条関係）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</si>
  <si>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次のとおり箕面市かやの広場を利用を許可します。</t>
    <rPh sb="0" eb="1">
      <t>ツギ</t>
    </rPh>
    <rPh sb="5" eb="8">
      <t>ミノオシ</t>
    </rPh>
    <rPh sb="11" eb="13">
      <t>ヒロバ</t>
    </rPh>
    <rPh sb="14" eb="16">
      <t>リヨウ</t>
    </rPh>
    <rPh sb="17" eb="19">
      <t>キョカ</t>
    </rPh>
    <phoneticPr fontId="1"/>
  </si>
  <si>
    <t>箕面市立かやの広場指定管理者</t>
    <rPh sb="0" eb="2">
      <t>ミノオ</t>
    </rPh>
    <rPh sb="2" eb="4">
      <t>シリツ</t>
    </rPh>
    <rPh sb="7" eb="9">
      <t>ヒロバ</t>
    </rPh>
    <rPh sb="9" eb="11">
      <t>シテイ</t>
    </rPh>
    <rPh sb="11" eb="14">
      <t>カンリシャ</t>
    </rPh>
    <phoneticPr fontId="1"/>
  </si>
  <si>
    <t>利用開始時間</t>
    <rPh sb="0" eb="2">
      <t>リヨウ</t>
    </rPh>
    <rPh sb="2" eb="4">
      <t>カイシ</t>
    </rPh>
    <rPh sb="4" eb="6">
      <t>ジカン</t>
    </rPh>
    <phoneticPr fontId="1"/>
  </si>
  <si>
    <t>利用終了時間</t>
    <rPh sb="0" eb="2">
      <t>リヨウ</t>
    </rPh>
    <rPh sb="2" eb="4">
      <t>シュウリョウ</t>
    </rPh>
    <rPh sb="4" eb="6">
      <t>ジカン</t>
    </rPh>
    <phoneticPr fontId="1"/>
  </si>
  <si>
    <t>整理番号</t>
    <rPh sb="0" eb="4">
      <t>セイリバンゴウ</t>
    </rPh>
    <phoneticPr fontId="1"/>
  </si>
  <si>
    <t>営利</t>
    <rPh sb="0" eb="2">
      <t>エイリ</t>
    </rPh>
    <phoneticPr fontId="1"/>
  </si>
  <si>
    <t>非営利</t>
    <rPh sb="0" eb="3">
      <t>ヒエイリ</t>
    </rPh>
    <phoneticPr fontId="1"/>
  </si>
  <si>
    <t>時間</t>
    <rPh sb="0" eb="2">
      <t>ジカン</t>
    </rPh>
    <phoneticPr fontId="1"/>
  </si>
  <si>
    <t>移動利用</t>
    <rPh sb="0" eb="2">
      <t>イドウ</t>
    </rPh>
    <rPh sb="2" eb="4">
      <t>リヨウ</t>
    </rPh>
    <phoneticPr fontId="1"/>
  </si>
  <si>
    <t>撮影利用</t>
    <rPh sb="0" eb="2">
      <t>サツエイ</t>
    </rPh>
    <rPh sb="2" eb="4">
      <t>リヨウ</t>
    </rPh>
    <phoneticPr fontId="1"/>
  </si>
  <si>
    <t>ステージ</t>
    <phoneticPr fontId="1"/>
  </si>
  <si>
    <t>広場利用</t>
    <rPh sb="0" eb="2">
      <t>ヒロバ</t>
    </rPh>
    <rPh sb="2" eb="4">
      <t>リヨウ</t>
    </rPh>
    <phoneticPr fontId="1"/>
  </si>
  <si>
    <t>単位</t>
    <rPh sb="0" eb="2">
      <t>タンイ</t>
    </rPh>
    <phoneticPr fontId="1"/>
  </si>
  <si>
    <t>100㎡</t>
    <phoneticPr fontId="1"/>
  </si>
  <si>
    <t>3時間</t>
    <rPh sb="1" eb="3">
      <t>ジカン</t>
    </rPh>
    <phoneticPr fontId="1"/>
  </si>
  <si>
    <t>1人</t>
    <rPh sb="1" eb="2">
      <t>ニン</t>
    </rPh>
    <phoneticPr fontId="1"/>
  </si>
  <si>
    <t>1日</t>
    <rPh sb="1" eb="2">
      <t>ニチ</t>
    </rPh>
    <phoneticPr fontId="1"/>
  </si>
  <si>
    <t>‐</t>
    <phoneticPr fontId="1"/>
  </si>
  <si>
    <t>分電盤</t>
    <rPh sb="0" eb="3">
      <t>ブンデンバン</t>
    </rPh>
    <phoneticPr fontId="1"/>
  </si>
  <si>
    <t>台</t>
    <rPh sb="0" eb="1">
      <t>ダイ</t>
    </rPh>
    <phoneticPr fontId="1"/>
  </si>
  <si>
    <t>回線</t>
    <rPh sb="0" eb="2">
      <t>カイセン</t>
    </rPh>
    <phoneticPr fontId="1"/>
  </si>
  <si>
    <t>合計</t>
    <rPh sb="0" eb="2">
      <t>ゴウケイ</t>
    </rPh>
    <phoneticPr fontId="1"/>
  </si>
  <si>
    <t>施設利用料金</t>
    <rPh sb="0" eb="2">
      <t>シセツ</t>
    </rPh>
    <rPh sb="2" eb="4">
      <t>リヨウ</t>
    </rPh>
    <rPh sb="4" eb="6">
      <t>リョウキン</t>
    </rPh>
    <phoneticPr fontId="1"/>
  </si>
  <si>
    <t>減免額</t>
    <rPh sb="0" eb="2">
      <t>ゲンメン</t>
    </rPh>
    <rPh sb="2" eb="3">
      <t>ガク</t>
    </rPh>
    <phoneticPr fontId="1"/>
  </si>
  <si>
    <t>合計</t>
    <rPh sb="0" eb="2">
      <t>ゴウケイ</t>
    </rPh>
    <phoneticPr fontId="1"/>
  </si>
  <si>
    <t>※許可条件</t>
    <rPh sb="1" eb="3">
      <t>キョカ</t>
    </rPh>
    <rPh sb="3" eb="5">
      <t>ジョウケン</t>
    </rPh>
    <phoneticPr fontId="1"/>
  </si>
  <si>
    <t>領収印</t>
    <rPh sb="0" eb="3">
      <t>リョウシュウイン</t>
    </rPh>
    <phoneticPr fontId="1"/>
  </si>
  <si>
    <t>（注）１　利用するときは、この許可証を携帯してください。</t>
    <rPh sb="1" eb="2">
      <t>チュウ</t>
    </rPh>
    <rPh sb="5" eb="7">
      <t>リヨウ</t>
    </rPh>
    <rPh sb="15" eb="18">
      <t>キョカショウ</t>
    </rPh>
    <rPh sb="19" eb="21">
      <t>ケイタイ</t>
    </rPh>
    <phoneticPr fontId="1"/>
  </si>
  <si>
    <t>　　　２　行為をする前に必ず許可証を係員に提示し、その指示に従ってください。</t>
    <rPh sb="5" eb="7">
      <t>コウイ</t>
    </rPh>
    <rPh sb="10" eb="11">
      <t>マエ</t>
    </rPh>
    <rPh sb="12" eb="13">
      <t>カナラ</t>
    </rPh>
    <rPh sb="14" eb="17">
      <t>キョカショウ</t>
    </rPh>
    <rPh sb="18" eb="20">
      <t>カカリイン</t>
    </rPh>
    <rPh sb="21" eb="23">
      <t>テイジ</t>
    </rPh>
    <rPh sb="27" eb="29">
      <t>シジ</t>
    </rPh>
    <rPh sb="30" eb="31">
      <t>シタガ</t>
    </rPh>
    <phoneticPr fontId="1"/>
  </si>
  <si>
    <t>　　　３　管理上支障がある場合その他やむを得ない理由がある場合は、利用の取消、利用日時の変更などをお願い</t>
    <rPh sb="5" eb="8">
      <t>カンリジョウ</t>
    </rPh>
    <rPh sb="8" eb="10">
      <t>シショウ</t>
    </rPh>
    <rPh sb="13" eb="15">
      <t>バアイ</t>
    </rPh>
    <rPh sb="17" eb="18">
      <t>ホカ</t>
    </rPh>
    <rPh sb="21" eb="22">
      <t>エ</t>
    </rPh>
    <rPh sb="24" eb="26">
      <t>リユウ</t>
    </rPh>
    <rPh sb="29" eb="31">
      <t>バアイ</t>
    </rPh>
    <rPh sb="33" eb="35">
      <t>リヨウ</t>
    </rPh>
    <rPh sb="36" eb="38">
      <t>トリケシ</t>
    </rPh>
    <rPh sb="39" eb="41">
      <t>リヨウ</t>
    </rPh>
    <rPh sb="41" eb="43">
      <t>ニチジ</t>
    </rPh>
    <rPh sb="44" eb="46">
      <t>ヘンコウ</t>
    </rPh>
    <rPh sb="50" eb="51">
      <t>ネガ</t>
    </rPh>
    <phoneticPr fontId="1"/>
  </si>
  <si>
    <t>　　　　　することがありますので御了承ください。</t>
    <rPh sb="16" eb="19">
      <t>ゴリョウショウ</t>
    </rPh>
    <phoneticPr fontId="1"/>
  </si>
  <si>
    <t>　　　４　許可期間中における事故等については、自己の責任において解決してください。</t>
    <rPh sb="5" eb="10">
      <t>キョカキカンチュウ</t>
    </rPh>
    <rPh sb="14" eb="16">
      <t>ジコ</t>
    </rPh>
    <rPh sb="16" eb="17">
      <t>ナド</t>
    </rPh>
    <rPh sb="23" eb="25">
      <t>ジコ</t>
    </rPh>
    <rPh sb="26" eb="28">
      <t>セキニン</t>
    </rPh>
    <rPh sb="32" eb="34">
      <t>カイケツ</t>
    </rPh>
    <phoneticPr fontId="1"/>
  </si>
  <si>
    <t>　　　　（</t>
    <phoneticPr fontId="1"/>
  </si>
  <si>
    <t>付属設備利用料金</t>
    <rPh sb="0" eb="2">
      <t>フゾク</t>
    </rPh>
    <rPh sb="2" eb="4">
      <t>セツビ</t>
    </rPh>
    <rPh sb="4" eb="8">
      <t>リヨウリョウキン</t>
    </rPh>
    <phoneticPr fontId="1"/>
  </si>
  <si>
    <t>箕面市かやの広場施設利用許可書</t>
    <rPh sb="0" eb="3">
      <t>ミノオシ</t>
    </rPh>
    <rPh sb="6" eb="8">
      <t>ヒロバ</t>
    </rPh>
    <rPh sb="8" eb="12">
      <t>シセツリヨウ</t>
    </rPh>
    <rPh sb="12" eb="15">
      <t>キョカショ</t>
    </rPh>
    <phoneticPr fontId="1"/>
  </si>
  <si>
    <t>その他</t>
    <rPh sb="2" eb="3">
      <t>タ</t>
    </rPh>
    <phoneticPr fontId="1"/>
  </si>
  <si>
    <t>（</t>
    <phoneticPr fontId="1"/>
  </si>
  <si>
    <t>開始時間</t>
    <rPh sb="0" eb="2">
      <t>カイシ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</si>
  <si>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</si>
  <si>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</si>
  <si>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終了時間</t>
    <rPh sb="0" eb="2">
      <t>シュウリョウ</t>
    </rPh>
    <rPh sb="2" eb="4">
      <t>ジカン</t>
    </rPh>
    <phoneticPr fontId="1"/>
  </si>
  <si>
    <t>分～</t>
    <rPh sb="0" eb="1">
      <t>フン</t>
    </rPh>
    <phoneticPr fontId="1"/>
  </si>
  <si>
    <t>箕面市立かやの広場ご利用にあたる追加事項　※Excelデータをご提出ください。</t>
    <rPh sb="0" eb="4">
      <t>ミノオシリツ</t>
    </rPh>
    <rPh sb="7" eb="9">
      <t>ヒロバ</t>
    </rPh>
    <rPh sb="10" eb="12">
      <t>リヨウ</t>
    </rPh>
    <rPh sb="16" eb="18">
      <t>ツイカ</t>
    </rPh>
    <rPh sb="18" eb="20">
      <t>ジコウ</t>
    </rPh>
    <rPh sb="32" eb="34">
      <t>テイシュツ</t>
    </rPh>
    <phoneticPr fontId="1"/>
  </si>
  <si>
    <t>消費税を含んだ価格表記で記載頂けない場合、価格表記部分を省かせていただくことがございます。</t>
    <phoneticPr fontId="1"/>
  </si>
  <si>
    <t>注１</t>
    <phoneticPr fontId="1"/>
  </si>
  <si>
    <t>注２</t>
  </si>
  <si>
    <t>注４</t>
    <phoneticPr fontId="1"/>
  </si>
  <si>
    <t>注５</t>
    <phoneticPr fontId="1"/>
  </si>
  <si>
    <t>注３</t>
    <phoneticPr fontId="1"/>
  </si>
  <si>
    <t>文字数や表現等の都合上、修正させていただくことがございます。</t>
    <phoneticPr fontId="1"/>
  </si>
  <si>
    <t>画像等を掲載したい場合はメールにてご連絡をお願いします。</t>
    <phoneticPr fontId="1"/>
  </si>
  <si>
    <t>掲出順を選ぶことはできません。</t>
    <phoneticPr fontId="1"/>
  </si>
  <si>
    <t>商品やサービスの価格については、必ず消費税等を含んだ価格表記でお願い致します。</t>
    <phoneticPr fontId="1"/>
  </si>
  <si>
    <t>連絡先/TEL</t>
    <rPh sb="0" eb="3">
      <t>レンラクサキ</t>
    </rPh>
    <phoneticPr fontId="1"/>
  </si>
  <si>
    <t>リンク名</t>
    <rPh sb="3" eb="4">
      <t>メイ</t>
    </rPh>
    <phoneticPr fontId="1"/>
  </si>
  <si>
    <t>1件</t>
    <rPh sb="1" eb="2">
      <t>ケン</t>
    </rPh>
    <phoneticPr fontId="1"/>
  </si>
  <si>
    <t>HP情報掲出期間は原則イベント開催4週間前から当日迄となります。</t>
    <phoneticPr fontId="1"/>
  </si>
  <si>
    <t>　●お客様用問い合わせ電話番号</t>
    <rPh sb="3" eb="5">
      <t>キャクサマ</t>
    </rPh>
    <rPh sb="5" eb="6">
      <t>ヨウ</t>
    </rPh>
    <rPh sb="6" eb="7">
      <t>ト</t>
    </rPh>
    <rPh sb="8" eb="9">
      <t>ア</t>
    </rPh>
    <rPh sb="11" eb="15">
      <t>デンワバンゴウ</t>
    </rPh>
    <phoneticPr fontId="1"/>
  </si>
  <si>
    <t>　●イベント内容（PRしたい内容を具体的に記入してください）</t>
    <phoneticPr fontId="1"/>
  </si>
  <si>
    <t>　●イベント名（イベント内容がひとめでわかるキャッチコピーを記入して下さい）</t>
    <rPh sb="6" eb="7">
      <t>メイ</t>
    </rPh>
    <rPh sb="12" eb="14">
      <t>ナイヨウ</t>
    </rPh>
    <rPh sb="30" eb="32">
      <t>キニュウ</t>
    </rPh>
    <rPh sb="34" eb="35">
      <t>クダ</t>
    </rPh>
    <phoneticPr fontId="1"/>
  </si>
  <si>
    <t>■みのおキューズモール公式ホームページへの掲載情報をご記入ください。</t>
    <rPh sb="11" eb="13">
      <t>コウシキ</t>
    </rPh>
    <rPh sb="23" eb="25">
      <t>ジョウホウ</t>
    </rPh>
    <phoneticPr fontId="1"/>
  </si>
  <si>
    <t>■イベント情報をみのおキューズモール公式ホームページへ掲載希望されますか？</t>
    <rPh sb="5" eb="7">
      <t>ジョウホウ</t>
    </rPh>
    <rPh sb="18" eb="20">
      <t>コウシキ</t>
    </rPh>
    <rPh sb="27" eb="29">
      <t>ケイサイ</t>
    </rPh>
    <rPh sb="29" eb="31">
      <t>キボウ</t>
    </rPh>
    <phoneticPr fontId="1"/>
  </si>
  <si>
    <r>
      <t>■イベント開催時間</t>
    </r>
    <r>
      <rPr>
        <sz val="10"/>
        <rFont val="ＭＳ 明朝"/>
        <family val="1"/>
        <charset val="128"/>
      </rPr>
      <t> </t>
    </r>
    <r>
      <rPr>
        <sz val="10"/>
        <rFont val="BIZ UDPゴシック"/>
        <family val="3"/>
        <charset val="128"/>
      </rPr>
      <t>（施設利用時間ではなく</t>
    </r>
    <r>
      <rPr>
        <sz val="10"/>
        <color rgb="FFFF0000"/>
        <rFont val="BIZ UDPゴシック"/>
        <family val="3"/>
        <charset val="128"/>
      </rPr>
      <t>イベント開催時間</t>
    </r>
    <r>
      <rPr>
        <sz val="10"/>
        <rFont val="BIZ UDPゴシック"/>
        <family val="3"/>
        <charset val="128"/>
      </rPr>
      <t>をご記入ください）</t>
    </r>
    <rPh sb="11" eb="13">
      <t>シセツ</t>
    </rPh>
    <rPh sb="13" eb="15">
      <t>ジカン</t>
    </rPh>
    <rPh sb="25" eb="27">
      <t>カイサイ</t>
    </rPh>
    <rPh sb="27" eb="29">
      <t>ジカン</t>
    </rPh>
    <phoneticPr fontId="1"/>
  </si>
  <si>
    <r>
      <t>　●画像</t>
    </r>
    <r>
      <rPr>
        <sz val="10"/>
        <color theme="1"/>
        <rFont val="ＭＳ 明朝"/>
        <family val="1"/>
        <charset val="128"/>
      </rPr>
      <t> </t>
    </r>
    <r>
      <rPr>
        <sz val="10"/>
        <color theme="1"/>
        <rFont val="BIZ UDPゴシック"/>
        <family val="3"/>
        <charset val="128"/>
      </rPr>
      <t>（掲出する場合はメールにてデータをお送りください。）</t>
    </r>
    <phoneticPr fontId="1"/>
  </si>
  <si>
    <t>　●本書記載内容を確認の上、以下チェックボックスへのチェックをお願い致します。</t>
    <phoneticPr fontId="1"/>
  </si>
  <si>
    <r>
      <t>　● URL/SNS</t>
    </r>
    <r>
      <rPr>
        <sz val="10"/>
        <color theme="1"/>
        <rFont val="ＭＳ 明朝"/>
        <family val="1"/>
        <charset val="128"/>
      </rPr>
      <t> </t>
    </r>
    <r>
      <rPr>
        <sz val="10"/>
        <color theme="1"/>
        <rFont val="BIZ UDPゴシック"/>
        <family val="3"/>
        <charset val="128"/>
      </rPr>
      <t>（イベント特設サイト・公式ブログ等関連サイトがある場合のみ記入：最大３つ迄）</t>
    </r>
    <phoneticPr fontId="1"/>
  </si>
  <si>
    <t>URL/SNS</t>
    <phoneticPr fontId="1"/>
  </si>
  <si>
    <t>URL/SNS</t>
    <phoneticPr fontId="1"/>
  </si>
  <si>
    <t>景品表示法とは</t>
    <rPh sb="0" eb="5">
      <t>ケイヒンヒョウジホウ</t>
    </rPh>
    <phoneticPr fontId="1"/>
  </si>
  <si>
    <t>minoh_qm@tokyuland-scm.co.jp</t>
    <phoneticPr fontId="1"/>
  </si>
  <si>
    <t>画像送信先</t>
    <phoneticPr fontId="1"/>
  </si>
  <si>
    <t>①野外ステージ利用料</t>
    <rPh sb="1" eb="3">
      <t>ヤガイ</t>
    </rPh>
    <rPh sb="7" eb="10">
      <t>リヨウリョウ</t>
    </rPh>
    <phoneticPr fontId="1"/>
  </si>
  <si>
    <t>③付属施設利用料</t>
    <rPh sb="1" eb="5">
      <t>フゾクシセツ</t>
    </rPh>
    <rPh sb="5" eb="8">
      <t>リヨウリョウ</t>
    </rPh>
    <phoneticPr fontId="1"/>
  </si>
  <si>
    <t>④減免</t>
    <rPh sb="1" eb="3">
      <t>ゲンメン</t>
    </rPh>
    <phoneticPr fontId="1"/>
  </si>
  <si>
    <t>②広場利用料</t>
    <rPh sb="1" eb="3">
      <t>ヒロバ</t>
    </rPh>
    <rPh sb="3" eb="6">
      <t>リヨウリョウ</t>
    </rPh>
    <phoneticPr fontId="1"/>
  </si>
  <si>
    <r>
      <t>①</t>
    </r>
    <r>
      <rPr>
        <b/>
        <sz val="10"/>
        <color rgb="FFFF0000"/>
        <rFont val="ＭＳ 明朝"/>
        <family val="1"/>
        <charset val="128"/>
      </rPr>
      <t>＋</t>
    </r>
    <r>
      <rPr>
        <b/>
        <sz val="10"/>
        <color theme="1"/>
        <rFont val="ＭＳ 明朝"/>
        <family val="1"/>
        <charset val="128"/>
      </rPr>
      <t>②</t>
    </r>
    <r>
      <rPr>
        <b/>
        <sz val="10"/>
        <color rgb="FFFF0000"/>
        <rFont val="ＭＳ 明朝"/>
        <family val="1"/>
        <charset val="128"/>
      </rPr>
      <t>＋</t>
    </r>
    <r>
      <rPr>
        <b/>
        <sz val="10"/>
        <color theme="1"/>
        <rFont val="ＭＳ 明朝"/>
        <family val="1"/>
        <charset val="128"/>
      </rPr>
      <t>③</t>
    </r>
    <r>
      <rPr>
        <b/>
        <sz val="10"/>
        <color rgb="FF0070C0"/>
        <rFont val="ＭＳ 明朝"/>
        <family val="1"/>
        <charset val="128"/>
      </rPr>
      <t>-</t>
    </r>
    <r>
      <rPr>
        <b/>
        <sz val="10"/>
        <color theme="1"/>
        <rFont val="ＭＳ 明朝"/>
        <family val="1"/>
        <charset val="128"/>
      </rPr>
      <t>④</t>
    </r>
    <phoneticPr fontId="1"/>
  </si>
  <si>
    <t>時間</t>
    <rPh sb="0" eb="2">
      <t>ジカン</t>
    </rPh>
    <phoneticPr fontId="1"/>
  </si>
  <si>
    <t>合計</t>
    <rPh sb="0" eb="2">
      <t>ゴウケイ</t>
    </rPh>
    <phoneticPr fontId="1"/>
  </si>
  <si>
    <t>　１．利用面積</t>
    <rPh sb="3" eb="5">
      <t>リヨウ</t>
    </rPh>
    <rPh sb="5" eb="7">
      <t>メンセキ</t>
    </rPh>
    <phoneticPr fontId="1"/>
  </si>
  <si>
    <t>①野外ステージ</t>
    <rPh sb="1" eb="3">
      <t>ヤガイ</t>
    </rPh>
    <phoneticPr fontId="1"/>
  </si>
  <si>
    <t>単価</t>
    <rPh sb="0" eb="2">
      <t>タンカ</t>
    </rPh>
    <phoneticPr fontId="1"/>
  </si>
  <si>
    <t>日数</t>
    <rPh sb="0" eb="2">
      <t>ニッスウ</t>
    </rPh>
    <phoneticPr fontId="1"/>
  </si>
  <si>
    <t>　移動利用</t>
    <rPh sb="1" eb="3">
      <t>イドウ</t>
    </rPh>
    <rPh sb="3" eb="5">
      <t>リヨウ</t>
    </rPh>
    <phoneticPr fontId="1"/>
  </si>
  <si>
    <t>　撮影利用</t>
    <rPh sb="1" eb="3">
      <t>サツエイ</t>
    </rPh>
    <rPh sb="3" eb="5">
      <t>リヨウ</t>
    </rPh>
    <phoneticPr fontId="1"/>
  </si>
  <si>
    <t>広さ／人／件</t>
    <rPh sb="0" eb="1">
      <t>ヒロ</t>
    </rPh>
    <rPh sb="3" eb="4">
      <t>ニン</t>
    </rPh>
    <rPh sb="5" eb="6">
      <t>ケン</t>
    </rPh>
    <phoneticPr fontId="1"/>
  </si>
  <si>
    <t>③付属（分電盤）</t>
    <rPh sb="1" eb="3">
      <t>フゾク</t>
    </rPh>
    <rPh sb="4" eb="7">
      <t>ブンデンバン</t>
    </rPh>
    <phoneticPr fontId="1"/>
  </si>
  <si>
    <t>　ドラムリール</t>
    <phoneticPr fontId="1"/>
  </si>
  <si>
    <t>-</t>
    <phoneticPr fontId="1"/>
  </si>
  <si>
    <t>ﾄﾞﾗﾑﾘｰﾙ</t>
    <phoneticPr fontId="1"/>
  </si>
  <si>
    <t>管理者専用欄</t>
    <rPh sb="0" eb="3">
      <t>カンリシャ</t>
    </rPh>
    <rPh sb="3" eb="5">
      <t>センヨウ</t>
    </rPh>
    <rPh sb="5" eb="6">
      <t>ラン</t>
    </rPh>
    <phoneticPr fontId="1"/>
  </si>
  <si>
    <t>備考</t>
    <rPh sb="0" eb="2">
      <t>ビコウ</t>
    </rPh>
    <phoneticPr fontId="1"/>
  </si>
  <si>
    <t>　　小計(①＋②＋③）</t>
    <rPh sb="2" eb="4">
      <t>ショウケイ</t>
    </rPh>
    <phoneticPr fontId="1"/>
  </si>
  <si>
    <t>箕面市立かやの広場指定管理者</t>
    <rPh sb="0" eb="2">
      <t>ミノオ</t>
    </rPh>
    <rPh sb="2" eb="4">
      <t>シリツ</t>
    </rPh>
    <rPh sb="7" eb="9">
      <t>ヒロバ</t>
    </rPh>
    <rPh sb="9" eb="14">
      <t>シテイカンリシャ</t>
    </rPh>
    <phoneticPr fontId="1"/>
  </si>
  <si>
    <t>　●お客様用問い合わせ窓口名</t>
    <rPh sb="3" eb="5">
      <t>キャクサマ</t>
    </rPh>
    <rPh sb="5" eb="6">
      <t>ヨウ</t>
    </rPh>
    <rPh sb="6" eb="7">
      <t>ト</t>
    </rPh>
    <rPh sb="8" eb="9">
      <t>ア</t>
    </rPh>
    <rPh sb="11" eb="13">
      <t>マドグチ</t>
    </rPh>
    <rPh sb="13" eb="14">
      <t>メイ</t>
    </rPh>
    <phoneticPr fontId="1"/>
  </si>
  <si>
    <t>-</t>
    <phoneticPr fontId="1"/>
  </si>
  <si>
    <t>■イベント催しにスピーカーでの音出しはありますか？</t>
    <rPh sb="5" eb="6">
      <t>モヨオ</t>
    </rPh>
    <rPh sb="15" eb="17">
      <t>オトダ</t>
    </rPh>
    <phoneticPr fontId="1"/>
  </si>
  <si>
    <t>団体名/主催者名</t>
    <rPh sb="0" eb="3">
      <t>ダンタイメイ</t>
    </rPh>
    <rPh sb="4" eb="7">
      <t>シュサイシャ</t>
    </rPh>
    <rPh sb="7" eb="8">
      <t>メイ</t>
    </rPh>
    <phoneticPr fontId="1"/>
  </si>
  <si>
    <t>　●問い合わせ受付時間（例：平日10:00～17:00）</t>
    <rPh sb="2" eb="3">
      <t>ト</t>
    </rPh>
    <rPh sb="4" eb="5">
      <t>ア</t>
    </rPh>
    <rPh sb="7" eb="9">
      <t>ウケツケ</t>
    </rPh>
    <rPh sb="9" eb="11">
      <t>ジカン</t>
    </rPh>
    <rPh sb="12" eb="13">
      <t>レイ</t>
    </rPh>
    <rPh sb="14" eb="16">
      <t>ヘイジツ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</si>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</sst>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[$-F800]dddd\,\ mmmm\ dd\,\ yyyy"/>
    <numFmt numFmtId="179" formatCode="#,###&quot;円&quot;"/>
    <numFmt numFmtId="180" formatCode="h:mm;@"/>
    <numFmt numFmtId="181" formatCode="###&quot;㎡&quot;"/>
    <numFmt numFmtId="182" formatCode="#,##0_);[Red]\(#,##0\)"/>
    <numFmt numFmtId="183" formatCode="h&quot;時間&quot;"/>
    <numFmt numFmtId="184" formatCode="#&quot;　　　台）&quot;"/>
    <numFmt numFmtId="185" formatCode="yyyy&quot;年&quot;m&quot;月&quot;d&quot;日&quot;;@"/>
    <numFmt numFmtId="186" formatCode="#&quot;割&quot;"/>
    <numFmt numFmtId="187" formatCode="#,##0&quot;円&quot;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BIZ UDP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0" xfId="0" applyFont="1">
      <alignment vertical="center"/>
    </xf>
    <xf numFmtId="55" fontId="7" fillId="0" borderId="0" xfId="0" applyNumberFormat="1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12" xfId="0" applyFont="1" applyFill="1" applyBorder="1">
      <alignment vertical="center"/>
    </xf>
    <xf numFmtId="0" fontId="5" fillId="2" borderId="8" xfId="0" applyFont="1" applyFill="1" applyBorder="1" applyAlignment="1">
      <alignment horizontal="right" vertical="center" shrinkToFit="1"/>
    </xf>
    <xf numFmtId="0" fontId="5" fillId="2" borderId="8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38" fontId="9" fillId="2" borderId="8" xfId="1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178" fontId="9" fillId="2" borderId="5" xfId="0" applyNumberFormat="1" applyFont="1" applyFill="1" applyBorder="1" applyAlignment="1">
      <alignment vertical="center" shrinkToFit="1"/>
    </xf>
    <xf numFmtId="178" fontId="9" fillId="2" borderId="6" xfId="0" applyNumberFormat="1" applyFont="1" applyFill="1" applyBorder="1" applyAlignment="1">
      <alignment vertical="center" shrinkToFit="1"/>
    </xf>
    <xf numFmtId="0" fontId="9" fillId="2" borderId="6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9" fillId="2" borderId="8" xfId="0" applyFont="1" applyFill="1" applyBorder="1" applyAlignment="1">
      <alignment vertical="center"/>
    </xf>
    <xf numFmtId="180" fontId="9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shrinkToFit="1"/>
    </xf>
    <xf numFmtId="180" fontId="9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181" fontId="9" fillId="2" borderId="0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0" fontId="9" fillId="2" borderId="15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184" fontId="5" fillId="2" borderId="13" xfId="0" applyNumberFormat="1" applyFont="1" applyFill="1" applyBorder="1">
      <alignment vertical="center"/>
    </xf>
    <xf numFmtId="0" fontId="2" fillId="3" borderId="0" xfId="0" applyFont="1" applyFill="1" applyAlignment="1">
      <alignment horizontal="centerContinuous" vertical="center"/>
    </xf>
    <xf numFmtId="0" fontId="2" fillId="5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179" fontId="9" fillId="2" borderId="1" xfId="0" applyNumberFormat="1" applyFont="1" applyFill="1" applyBorder="1" applyAlignment="1">
      <alignment vertical="center"/>
    </xf>
    <xf numFmtId="0" fontId="5" fillId="2" borderId="17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85" fontId="11" fillId="2" borderId="0" xfId="0" applyNumberFormat="1" applyFont="1" applyFill="1">
      <alignment vertical="center"/>
    </xf>
    <xf numFmtId="185" fontId="12" fillId="2" borderId="0" xfId="0" applyNumberFormat="1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6" borderId="0" xfId="0" applyFont="1" applyFill="1" applyAlignment="1">
      <alignment horizontal="centerContinuous" vertical="center"/>
    </xf>
    <xf numFmtId="0" fontId="14" fillId="0" borderId="0" xfId="0" applyFont="1">
      <alignment vertical="center"/>
    </xf>
    <xf numFmtId="0" fontId="11" fillId="2" borderId="10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178" fontId="9" fillId="2" borderId="5" xfId="0" applyNumberFormat="1" applyFont="1" applyFill="1" applyBorder="1" applyAlignment="1" applyProtection="1">
      <alignment vertical="center" shrinkToFit="1"/>
      <protection locked="0"/>
    </xf>
    <xf numFmtId="180" fontId="9" fillId="2" borderId="0" xfId="0" applyNumberFormat="1" applyFont="1" applyFill="1" applyBorder="1" applyAlignment="1" applyProtection="1">
      <alignment vertical="center"/>
      <protection locked="0"/>
    </xf>
    <xf numFmtId="181" fontId="9" fillId="2" borderId="0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84" fontId="5" fillId="2" borderId="13" xfId="0" applyNumberFormat="1" applyFont="1" applyFill="1" applyBorder="1" applyProtection="1">
      <alignment vertical="center"/>
      <protection locked="0"/>
    </xf>
    <xf numFmtId="38" fontId="9" fillId="2" borderId="8" xfId="1" applyFont="1" applyFill="1" applyBorder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8" xfId="0" applyFont="1" applyFill="1" applyBorder="1" applyAlignment="1">
      <alignment horizontal="right" vertical="center" shrinkToFit="1"/>
    </xf>
    <xf numFmtId="180" fontId="9" fillId="2" borderId="28" xfId="0" applyNumberFormat="1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>
      <alignment horizontal="right" vertical="center"/>
    </xf>
    <xf numFmtId="183" fontId="5" fillId="2" borderId="29" xfId="0" applyNumberFormat="1" applyFont="1" applyFill="1" applyBorder="1">
      <alignment vertical="center"/>
    </xf>
    <xf numFmtId="0" fontId="11" fillId="2" borderId="28" xfId="0" applyFont="1" applyFill="1" applyBorder="1" applyAlignment="1">
      <alignment horizontal="right" vertical="center"/>
    </xf>
    <xf numFmtId="0" fontId="11" fillId="2" borderId="31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30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9" fillId="2" borderId="7" xfId="2" applyFont="1" applyFill="1" applyBorder="1">
      <alignment vertical="center"/>
    </xf>
    <xf numFmtId="0" fontId="19" fillId="2" borderId="10" xfId="2" applyFont="1" applyFill="1" applyBorder="1">
      <alignment vertical="center"/>
    </xf>
    <xf numFmtId="0" fontId="11" fillId="2" borderId="6" xfId="0" applyFont="1" applyFill="1" applyBorder="1" applyAlignment="1">
      <alignment horizontal="right" vertical="center"/>
    </xf>
    <xf numFmtId="0" fontId="19" fillId="2" borderId="6" xfId="2" applyFont="1" applyFill="1" applyBorder="1">
      <alignment vertical="center"/>
    </xf>
    <xf numFmtId="0" fontId="5" fillId="2" borderId="19" xfId="0" applyFont="1" applyFill="1" applyBorder="1" applyAlignment="1">
      <alignment horizontal="distributed" vertical="center"/>
    </xf>
    <xf numFmtId="0" fontId="5" fillId="2" borderId="36" xfId="0" applyFont="1" applyFill="1" applyBorder="1">
      <alignment vertical="center"/>
    </xf>
    <xf numFmtId="0" fontId="5" fillId="2" borderId="37" xfId="0" applyFont="1" applyFill="1" applyBorder="1">
      <alignment vertical="center"/>
    </xf>
    <xf numFmtId="180" fontId="9" fillId="2" borderId="15" xfId="0" applyNumberFormat="1" applyFont="1" applyFill="1" applyBorder="1" applyAlignment="1" applyProtection="1">
      <alignment vertical="center"/>
      <protection locked="0"/>
    </xf>
    <xf numFmtId="0" fontId="5" fillId="2" borderId="37" xfId="0" applyFont="1" applyFill="1" applyBorder="1" applyProtection="1">
      <alignment vertical="center"/>
    </xf>
    <xf numFmtId="0" fontId="5" fillId="2" borderId="19" xfId="0" applyFont="1" applyFill="1" applyBorder="1" applyProtection="1">
      <alignment vertical="center"/>
    </xf>
    <xf numFmtId="0" fontId="5" fillId="2" borderId="10" xfId="0" applyFont="1" applyFill="1" applyBorder="1" applyProtection="1">
      <alignment vertical="center"/>
    </xf>
    <xf numFmtId="187" fontId="5" fillId="2" borderId="10" xfId="1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182" fontId="5" fillId="2" borderId="10" xfId="0" applyNumberFormat="1" applyFont="1" applyFill="1" applyBorder="1" applyAlignment="1" applyProtection="1">
      <alignment vertical="center"/>
    </xf>
    <xf numFmtId="187" fontId="5" fillId="2" borderId="20" xfId="1" applyNumberFormat="1" applyFont="1" applyFill="1" applyBorder="1" applyAlignment="1" applyProtection="1">
      <alignment horizontal="right" vertical="center"/>
    </xf>
    <xf numFmtId="0" fontId="5" fillId="2" borderId="21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187" fontId="5" fillId="2" borderId="6" xfId="1" applyNumberFormat="1" applyFont="1" applyFill="1" applyBorder="1" applyAlignment="1" applyProtection="1">
      <alignment horizontal="right" vertical="center"/>
    </xf>
    <xf numFmtId="187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22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vertical="center"/>
    </xf>
    <xf numFmtId="187" fontId="5" fillId="2" borderId="23" xfId="0" applyNumberFormat="1" applyFont="1" applyFill="1" applyBorder="1" applyProtection="1">
      <alignment vertical="center"/>
    </xf>
    <xf numFmtId="0" fontId="5" fillId="2" borderId="26" xfId="0" applyFont="1" applyFill="1" applyBorder="1" applyProtection="1">
      <alignment vertical="center"/>
    </xf>
    <xf numFmtId="0" fontId="5" fillId="2" borderId="36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center" vertical="center"/>
    </xf>
    <xf numFmtId="179" fontId="5" fillId="2" borderId="22" xfId="0" applyNumberFormat="1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186" fontId="5" fillId="2" borderId="10" xfId="0" applyNumberFormat="1" applyFont="1" applyFill="1" applyBorder="1" applyAlignment="1">
      <alignment horizontal="center" vertical="center"/>
    </xf>
    <xf numFmtId="179" fontId="5" fillId="2" borderId="20" xfId="0" applyNumberFormat="1" applyFont="1" applyFill="1" applyBorder="1">
      <alignment vertical="center"/>
    </xf>
    <xf numFmtId="0" fontId="5" fillId="0" borderId="6" xfId="0" applyFont="1" applyBorder="1">
      <alignment vertical="center"/>
    </xf>
    <xf numFmtId="179" fontId="5" fillId="2" borderId="42" xfId="0" applyNumberFormat="1" applyFont="1" applyFill="1" applyBorder="1">
      <alignment vertical="center"/>
    </xf>
    <xf numFmtId="0" fontId="5" fillId="2" borderId="44" xfId="0" applyFont="1" applyFill="1" applyBorder="1">
      <alignment vertical="center"/>
    </xf>
    <xf numFmtId="179" fontId="5" fillId="2" borderId="43" xfId="0" applyNumberFormat="1" applyFont="1" applyFill="1" applyBorder="1">
      <alignment vertical="center"/>
    </xf>
    <xf numFmtId="178" fontId="9" fillId="2" borderId="6" xfId="0" applyNumberFormat="1" applyFont="1" applyFill="1" applyBorder="1" applyAlignment="1" applyProtection="1">
      <alignment vertical="center" shrinkToFit="1"/>
    </xf>
    <xf numFmtId="0" fontId="5" fillId="2" borderId="45" xfId="0" applyFont="1" applyFill="1" applyBorder="1" applyAlignment="1" applyProtection="1">
      <alignment horizontal="distributed" vertical="center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182" fontId="17" fillId="2" borderId="1" xfId="1" applyNumberFormat="1" applyFont="1" applyFill="1" applyBorder="1" applyProtection="1">
      <alignment vertical="center"/>
    </xf>
    <xf numFmtId="182" fontId="5" fillId="2" borderId="1" xfId="0" applyNumberFormat="1" applyFont="1" applyFill="1" applyBorder="1" applyProtection="1">
      <alignment vertical="center"/>
    </xf>
    <xf numFmtId="0" fontId="5" fillId="0" borderId="7" xfId="0" applyFont="1" applyBorder="1" applyProtection="1">
      <alignment vertical="center"/>
    </xf>
    <xf numFmtId="38" fontId="5" fillId="0" borderId="1" xfId="1" applyFont="1" applyBorder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5" fillId="2" borderId="39" xfId="0" applyFont="1" applyFill="1" applyBorder="1" applyProtection="1">
      <alignment vertical="center"/>
    </xf>
    <xf numFmtId="182" fontId="17" fillId="2" borderId="2" xfId="1" applyNumberFormat="1" applyFont="1" applyFill="1" applyBorder="1" applyProtection="1">
      <alignment vertical="center"/>
    </xf>
    <xf numFmtId="182" fontId="5" fillId="2" borderId="2" xfId="0" applyNumberFormat="1" applyFont="1" applyFill="1" applyBorder="1" applyProtection="1">
      <alignment vertical="center"/>
    </xf>
    <xf numFmtId="0" fontId="5" fillId="2" borderId="38" xfId="0" applyFont="1" applyFill="1" applyBorder="1" applyProtection="1">
      <alignment vertical="center"/>
    </xf>
    <xf numFmtId="182" fontId="17" fillId="2" borderId="3" xfId="1" applyNumberFormat="1" applyFont="1" applyFill="1" applyBorder="1" applyProtection="1">
      <alignment vertical="center"/>
    </xf>
    <xf numFmtId="182" fontId="5" fillId="2" borderId="3" xfId="0" applyNumberFormat="1" applyFont="1" applyFill="1" applyBorder="1" applyProtection="1">
      <alignment vertical="center"/>
    </xf>
    <xf numFmtId="182" fontId="5" fillId="2" borderId="3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Protection="1">
      <alignment vertical="center"/>
    </xf>
    <xf numFmtId="182" fontId="17" fillId="2" borderId="4" xfId="1" applyNumberFormat="1" applyFont="1" applyFill="1" applyBorder="1" applyProtection="1">
      <alignment vertical="center"/>
    </xf>
    <xf numFmtId="182" fontId="5" fillId="2" borderId="4" xfId="0" applyNumberFormat="1" applyFont="1" applyFill="1" applyBorder="1" applyProtection="1">
      <alignment vertical="center"/>
    </xf>
    <xf numFmtId="182" fontId="5" fillId="2" borderId="4" xfId="0" applyNumberFormat="1" applyFont="1" applyFill="1" applyBorder="1" applyAlignment="1" applyProtection="1">
      <alignment horizontal="center" vertical="center"/>
    </xf>
    <xf numFmtId="182" fontId="5" fillId="2" borderId="2" xfId="1" applyNumberFormat="1" applyFont="1" applyFill="1" applyBorder="1" applyProtection="1">
      <alignment vertical="center"/>
    </xf>
    <xf numFmtId="182" fontId="5" fillId="2" borderId="0" xfId="0" applyNumberFormat="1" applyFont="1" applyFill="1" applyBorder="1" applyAlignment="1" applyProtection="1">
      <alignment horizontal="center" vertical="center"/>
    </xf>
    <xf numFmtId="0" fontId="5" fillId="2" borderId="40" xfId="0" applyFont="1" applyFill="1" applyBorder="1" applyProtection="1">
      <alignment vertical="center"/>
    </xf>
    <xf numFmtId="182" fontId="5" fillId="2" borderId="41" xfId="1" applyNumberFormat="1" applyFont="1" applyFill="1" applyBorder="1" applyProtection="1">
      <alignment vertical="center"/>
    </xf>
    <xf numFmtId="182" fontId="5" fillId="2" borderId="41" xfId="0" applyNumberFormat="1" applyFont="1" applyFill="1" applyBorder="1" applyProtection="1">
      <alignment vertical="center"/>
    </xf>
    <xf numFmtId="182" fontId="5" fillId="2" borderId="2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2" fillId="2" borderId="36" xfId="0" applyFont="1" applyFill="1" applyBorder="1" applyProtection="1">
      <alignment vertical="center"/>
      <protection locked="0"/>
    </xf>
    <xf numFmtId="0" fontId="9" fillId="2" borderId="6" xfId="0" applyNumberFormat="1" applyFont="1" applyFill="1" applyBorder="1" applyAlignment="1" applyProtection="1">
      <alignment vertical="center"/>
      <protection locked="0"/>
    </xf>
    <xf numFmtId="182" fontId="5" fillId="2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>
      <alignment vertical="center"/>
    </xf>
    <xf numFmtId="0" fontId="5" fillId="2" borderId="6" xfId="0" applyNumberFormat="1" applyFont="1" applyFill="1" applyBorder="1" applyAlignment="1">
      <alignment vertical="center"/>
    </xf>
    <xf numFmtId="177" fontId="5" fillId="2" borderId="6" xfId="0" applyNumberFormat="1" applyFont="1" applyFill="1" applyBorder="1" applyAlignment="1">
      <alignment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18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5" xfId="0" applyFont="1" applyFill="1" applyBorder="1" applyAlignment="1" applyProtection="1">
      <alignment vertical="center"/>
      <protection locked="0"/>
    </xf>
    <xf numFmtId="185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176" fontId="2" fillId="2" borderId="0" xfId="0" applyNumberFormat="1" applyFont="1" applyFill="1" applyAlignment="1">
      <alignment horizontal="right" vertical="center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9" fillId="2" borderId="9" xfId="0" applyFont="1" applyFill="1" applyBorder="1" applyAlignment="1" applyProtection="1">
      <alignment horizontal="left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right" vertical="center" shrinkToFit="1"/>
    </xf>
    <xf numFmtId="0" fontId="5" fillId="0" borderId="1" xfId="0" applyFont="1" applyBorder="1" applyAlignment="1" applyProtection="1">
      <alignment horizontal="right" vertical="center"/>
    </xf>
    <xf numFmtId="0" fontId="10" fillId="2" borderId="36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distributed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left" vertical="center"/>
      <protection locked="0"/>
    </xf>
    <xf numFmtId="0" fontId="11" fillId="2" borderId="33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28" xfId="0" applyFont="1" applyFill="1" applyBorder="1" applyAlignment="1" applyProtection="1">
      <alignment horizontal="left" vertical="center"/>
      <protection locked="0"/>
    </xf>
    <xf numFmtId="0" fontId="11" fillId="2" borderId="34" xfId="0" applyFont="1" applyFill="1" applyBorder="1" applyAlignment="1" applyProtection="1">
      <alignment horizontal="left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3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C$10:$E$11" lockText="1" noThreeD="1"/>
</file>

<file path=xl/ctrlProps/ctrlProp17.xml><?xml version="1.0" encoding="utf-8"?>
<formControlPr xmlns="http://schemas.microsoft.com/office/spreadsheetml/2009/9/main" objectType="CheckBox" fmlaLink="$A$38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22860</xdr:rowOff>
        </xdr:from>
        <xdr:to>
          <xdr:col>1</xdr:col>
          <xdr:colOff>944880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野外ステージ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243840</xdr:rowOff>
        </xdr:from>
        <xdr:to>
          <xdr:col>1</xdr:col>
          <xdr:colOff>975360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22860</xdr:rowOff>
        </xdr:from>
        <xdr:to>
          <xdr:col>1</xdr:col>
          <xdr:colOff>655320</xdr:colOff>
          <xdr:row>22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251460</xdr:rowOff>
        </xdr:from>
        <xdr:to>
          <xdr:col>1</xdr:col>
          <xdr:colOff>670560</xdr:colOff>
          <xdr:row>23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22860</xdr:rowOff>
        </xdr:from>
        <xdr:to>
          <xdr:col>2</xdr:col>
          <xdr:colOff>632460</xdr:colOff>
          <xdr:row>22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分電盤設備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15240</xdr:rowOff>
        </xdr:from>
        <xdr:to>
          <xdr:col>5</xdr:col>
          <xdr:colOff>632460</xdr:colOff>
          <xdr:row>21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ドラムリール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14</xdr:row>
          <xdr:rowOff>22860</xdr:rowOff>
        </xdr:from>
        <xdr:to>
          <xdr:col>1</xdr:col>
          <xdr:colOff>762000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22</xdr:row>
          <xdr:rowOff>251460</xdr:rowOff>
        </xdr:from>
        <xdr:to>
          <xdr:col>1</xdr:col>
          <xdr:colOff>746760</xdr:colOff>
          <xdr:row>24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23</xdr:row>
          <xdr:rowOff>0</xdr:rowOff>
        </xdr:from>
        <xdr:to>
          <xdr:col>3</xdr:col>
          <xdr:colOff>815340</xdr:colOff>
          <xdr:row>23</xdr:row>
          <xdr:rowOff>243840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22</xdr:row>
          <xdr:rowOff>251460</xdr:rowOff>
        </xdr:from>
        <xdr:to>
          <xdr:col>5</xdr:col>
          <xdr:colOff>746760</xdr:colOff>
          <xdr:row>23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617220</xdr:colOff>
          <xdr:row>22</xdr:row>
          <xdr:rowOff>251460</xdr:rowOff>
        </xdr:from>
        <xdr:to>
          <xdr:col>6</xdr:col>
          <xdr:colOff>289560</xdr:colOff>
          <xdr:row>23</xdr:row>
          <xdr:rowOff>236220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24</xdr:row>
          <xdr:rowOff>0</xdr:rowOff>
        </xdr:from>
        <xdr:to>
          <xdr:col>1</xdr:col>
          <xdr:colOff>746760</xdr:colOff>
          <xdr:row>25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22860</xdr:rowOff>
        </xdr:from>
        <xdr:to>
          <xdr:col>2</xdr:col>
          <xdr:colOff>289560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0</xdr:rowOff>
        </xdr:from>
        <xdr:to>
          <xdr:col>5</xdr:col>
          <xdr:colOff>746760</xdr:colOff>
          <xdr:row>25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24</xdr:row>
          <xdr:rowOff>7620</xdr:rowOff>
        </xdr:from>
        <xdr:to>
          <xdr:col>6</xdr:col>
          <xdr:colOff>289560</xdr:colOff>
          <xdr:row>25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9</xdr:row>
          <xdr:rowOff>213360</xdr:rowOff>
        </xdr:from>
        <xdr:to>
          <xdr:col>6</xdr:col>
          <xdr:colOff>929640</xdr:colOff>
          <xdr:row>10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同上または前回利用時と同様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36635</xdr:colOff>
      <xdr:row>32</xdr:row>
      <xdr:rowOff>124118</xdr:rowOff>
    </xdr:from>
    <xdr:to>
      <xdr:col>3</xdr:col>
      <xdr:colOff>276225</xdr:colOff>
      <xdr:row>34</xdr:row>
      <xdr:rowOff>200318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E1972ED-E55E-9AA7-393F-24BB4D6F3F2F}"/>
            </a:ext>
          </a:extLst>
        </xdr:cNvPr>
        <xdr:cNvSpPr/>
      </xdr:nvSpPr>
      <xdr:spPr>
        <a:xfrm>
          <a:off x="3065585" y="8296568"/>
          <a:ext cx="239590" cy="571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746760</xdr:colOff>
          <xdr:row>14</xdr:row>
          <xdr:rowOff>7620</xdr:rowOff>
        </xdr:from>
        <xdr:to>
          <xdr:col>2</xdr:col>
          <xdr:colOff>388620</xdr:colOff>
          <xdr:row>15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非営利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716280</xdr:colOff>
          <xdr:row>34</xdr:row>
          <xdr:rowOff>7620</xdr:rowOff>
        </xdr:from>
        <xdr:to>
          <xdr:col>4</xdr:col>
          <xdr:colOff>617220</xdr:colOff>
          <xdr:row>34</xdr:row>
          <xdr:rowOff>243840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本記載内容は、景品表示法に抵触していないことを誓約いたします。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31</xdr:row>
          <xdr:rowOff>0</xdr:rowOff>
        </xdr:from>
        <xdr:to>
          <xdr:col>3</xdr:col>
          <xdr:colOff>259080</xdr:colOff>
          <xdr:row>32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イベントページに画像の掲出を希望する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22860</xdr:rowOff>
        </xdr:from>
        <xdr:to>
          <xdr:col>1</xdr:col>
          <xdr:colOff>944880</xdr:colOff>
          <xdr:row>16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野外ステージ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243840</xdr:rowOff>
        </xdr:from>
        <xdr:to>
          <xdr:col>1</xdr:col>
          <xdr:colOff>975360</xdr:colOff>
          <xdr:row>17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22860</xdr:rowOff>
        </xdr:from>
        <xdr:to>
          <xdr:col>1</xdr:col>
          <xdr:colOff>655320</xdr:colOff>
          <xdr:row>22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251460</xdr:rowOff>
        </xdr:from>
        <xdr:to>
          <xdr:col>1</xdr:col>
          <xdr:colOff>662940</xdr:colOff>
          <xdr:row>26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22860</xdr:rowOff>
        </xdr:from>
        <xdr:to>
          <xdr:col>2</xdr:col>
          <xdr:colOff>624840</xdr:colOff>
          <xdr:row>22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分電盤設備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617220</xdr:colOff>
          <xdr:row>21</xdr:row>
          <xdr:rowOff>7620</xdr:rowOff>
        </xdr:from>
        <xdr:to>
          <xdr:col>5</xdr:col>
          <xdr:colOff>220980</xdr:colOff>
          <xdr:row>21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ドラムリール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10</xdr:row>
          <xdr:rowOff>22860</xdr:rowOff>
        </xdr:from>
        <xdr:to>
          <xdr:col>6</xdr:col>
          <xdr:colOff>982980</xdr:colOff>
          <xdr:row>11</xdr:row>
          <xdr:rowOff>220980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同上または以前利用時と同様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617220</xdr:colOff>
          <xdr:row>21</xdr:row>
          <xdr:rowOff>7620</xdr:rowOff>
        </xdr:from>
        <xdr:to>
          <xdr:col>5</xdr:col>
          <xdr:colOff>205740</xdr:colOff>
          <xdr:row>21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ドラムリール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22860</xdr:rowOff>
        </xdr:from>
        <xdr:to>
          <xdr:col>1</xdr:col>
          <xdr:colOff>937260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野外ステージ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15</xdr:row>
          <xdr:rowOff>243840</xdr:rowOff>
        </xdr:from>
        <xdr:to>
          <xdr:col>1</xdr:col>
          <xdr:colOff>975360</xdr:colOff>
          <xdr:row>17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22860</xdr:rowOff>
        </xdr:from>
        <xdr:to>
          <xdr:col>1</xdr:col>
          <xdr:colOff>670560</xdr:colOff>
          <xdr:row>22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21</xdr:row>
          <xdr:rowOff>251460</xdr:rowOff>
        </xdr:from>
        <xdr:to>
          <xdr:col>1</xdr:col>
          <xdr:colOff>662940</xdr:colOff>
          <xdr:row>23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22860</xdr:rowOff>
        </xdr:from>
        <xdr:to>
          <xdr:col>2</xdr:col>
          <xdr:colOff>624840</xdr:colOff>
          <xdr:row>22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分電盤設備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14</xdr:row>
          <xdr:rowOff>0</xdr:rowOff>
        </xdr:from>
        <xdr:to>
          <xdr:col>1</xdr:col>
          <xdr:colOff>784860</xdr:colOff>
          <xdr:row>15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14</xdr:row>
          <xdr:rowOff>0</xdr:rowOff>
        </xdr:from>
        <xdr:to>
          <xdr:col>2</xdr:col>
          <xdr:colOff>670560</xdr:colOff>
          <xdr:row>14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非営利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22</xdr:row>
          <xdr:rowOff>251460</xdr:rowOff>
        </xdr:from>
        <xdr:to>
          <xdr:col>1</xdr:col>
          <xdr:colOff>739140</xdr:colOff>
          <xdr:row>24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22</xdr:row>
          <xdr:rowOff>236220</xdr:rowOff>
        </xdr:from>
        <xdr:to>
          <xdr:col>4</xdr:col>
          <xdr:colOff>45720</xdr:colOff>
          <xdr:row>23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22</xdr:row>
          <xdr:rowOff>251460</xdr:rowOff>
        </xdr:from>
        <xdr:to>
          <xdr:col>5</xdr:col>
          <xdr:colOff>739140</xdr:colOff>
          <xdr:row>23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23</xdr:row>
          <xdr:rowOff>0</xdr:rowOff>
        </xdr:from>
        <xdr:to>
          <xdr:col>6</xdr:col>
          <xdr:colOff>266700</xdr:colOff>
          <xdr:row>23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24</xdr:row>
          <xdr:rowOff>0</xdr:rowOff>
        </xdr:from>
        <xdr:to>
          <xdr:col>1</xdr:col>
          <xdr:colOff>739140</xdr:colOff>
          <xdr:row>25</xdr:row>
          <xdr:rowOff>22860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22860</xdr:rowOff>
        </xdr:from>
        <xdr:to>
          <xdr:col>2</xdr:col>
          <xdr:colOff>281940</xdr:colOff>
          <xdr:row>25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0</xdr:rowOff>
        </xdr:from>
        <xdr:to>
          <xdr:col>5</xdr:col>
          <xdr:colOff>739140</xdr:colOff>
          <xdr:row>25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23</xdr:row>
          <xdr:rowOff>251460</xdr:rowOff>
        </xdr:from>
        <xdr:to>
          <xdr:col>6</xdr:col>
          <xdr:colOff>274320</xdr:colOff>
          <xdr:row>25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15240</xdr:rowOff>
        </xdr:from>
        <xdr:to>
          <xdr:col>5</xdr:col>
          <xdr:colOff>632460</xdr:colOff>
          <xdr:row>21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ドラムリール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9.xml"/><Relationship Id="rId2" Type="http://schemas.openxmlformats.org/officeDocument/2006/relationships/hyperlink" Target="mailto:minoh_qm@tokyuland-scm.co.jp" TargetMode="External"/><Relationship Id="rId1" Type="http://schemas.openxmlformats.org/officeDocument/2006/relationships/hyperlink" Target="https://www.caa.go.jp/policies/policy/representation/fair_labeling/" TargetMode="External"/><Relationship Id="rId6" Type="http://schemas.openxmlformats.org/officeDocument/2006/relationships/ctrlProp" Target="../ctrlProps/ctrlProp18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0.xml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14FC-AF27-4CA8-9C68-E0C7FA8D74FD}">
  <sheetPr codeName="Sheet1">
    <tabColor theme="7" tint="0.79998168889431442"/>
    <pageSetUpPr fitToPage="1"/>
  </sheetPr>
  <dimension ref="A1:L46"/>
  <sheetViews>
    <sheetView tabSelected="1" view="pageBreakPreview" zoomScaleNormal="100" zoomScaleSheetLayoutView="100" workbookViewId="0">
      <selection activeCell="C48" sqref="C48"/>
    </sheetView>
  </sheetViews>
  <sheetFormatPr defaultColWidth="13.59765625" defaultRowHeight="19.95" customHeight="1"/>
  <cols>
    <col min="1" max="7" width="13.296875" style="1" customWidth="1"/>
    <col min="8" max="12" width="9.8984375" style="1" customWidth="1"/>
    <col min="13" max="13" width="13.59765625" style="1"/>
    <col min="14" max="14" width="13.59765625" style="1" customWidth="1"/>
    <col min="15" max="16384" width="13.59765625" style="1"/>
  </cols>
  <sheetData>
    <row r="1" spans="1:10" ht="19.95" customHeight="1">
      <c r="A1" s="31" t="s">
        <v>0</v>
      </c>
      <c r="B1" s="31"/>
      <c r="C1" s="31"/>
      <c r="D1" s="31"/>
      <c r="E1" s="31"/>
      <c r="F1" s="31"/>
      <c r="G1" s="31"/>
    </row>
    <row r="2" spans="1:10" ht="19.95" customHeight="1">
      <c r="A2" s="54" t="s">
        <v>1</v>
      </c>
      <c r="B2" s="54"/>
      <c r="C2" s="54"/>
      <c r="D2" s="54"/>
      <c r="E2" s="54"/>
      <c r="F2" s="54"/>
      <c r="G2" s="54"/>
      <c r="J2" s="2"/>
    </row>
    <row r="3" spans="1:10" ht="19.95" customHeight="1">
      <c r="A3" s="31"/>
      <c r="B3" s="31"/>
      <c r="C3" s="31"/>
      <c r="D3" s="32"/>
      <c r="E3" s="32"/>
      <c r="F3" s="175">
        <f ca="1">TODAY()</f>
        <v>45854</v>
      </c>
      <c r="G3" s="175"/>
      <c r="J3" s="2"/>
    </row>
    <row r="4" spans="1:10" ht="19.95" customHeight="1">
      <c r="A4" s="31" t="s">
        <v>2</v>
      </c>
      <c r="B4" s="31"/>
      <c r="C4" s="31"/>
      <c r="D4" s="31"/>
      <c r="E4" s="31"/>
      <c r="F4" s="31"/>
      <c r="G4" s="31"/>
    </row>
    <row r="5" spans="1:10" ht="19.95" customHeight="1">
      <c r="A5" s="31" t="s">
        <v>3</v>
      </c>
      <c r="B5" s="31"/>
      <c r="C5" s="31"/>
      <c r="D5" s="31"/>
      <c r="E5" s="31"/>
      <c r="F5" s="31"/>
      <c r="G5" s="31"/>
    </row>
    <row r="6" spans="1:10" ht="19.95" customHeight="1">
      <c r="A6" s="3"/>
      <c r="B6" s="3"/>
      <c r="C6" s="3"/>
      <c r="D6" s="3"/>
      <c r="E6" s="3"/>
      <c r="F6" s="3"/>
      <c r="G6" s="3"/>
    </row>
    <row r="7" spans="1:10" ht="19.95" customHeight="1">
      <c r="A7" s="204" t="s">
        <v>4</v>
      </c>
      <c r="B7" s="82" t="s">
        <v>5</v>
      </c>
      <c r="C7" s="186"/>
      <c r="D7" s="187"/>
      <c r="E7" s="187"/>
      <c r="F7" s="187"/>
      <c r="G7" s="188"/>
    </row>
    <row r="8" spans="1:10" ht="19.95" customHeight="1">
      <c r="A8" s="204"/>
      <c r="B8" s="82" t="s">
        <v>22</v>
      </c>
      <c r="C8" s="186"/>
      <c r="D8" s="187"/>
      <c r="E8" s="187"/>
      <c r="F8" s="187"/>
      <c r="G8" s="4" t="s">
        <v>23</v>
      </c>
    </row>
    <row r="9" spans="1:10" ht="19.95" customHeight="1">
      <c r="A9" s="204"/>
      <c r="B9" s="82" t="s">
        <v>6</v>
      </c>
      <c r="C9" s="186"/>
      <c r="D9" s="187"/>
      <c r="E9" s="187"/>
      <c r="F9" s="187"/>
      <c r="G9" s="188"/>
    </row>
    <row r="10" spans="1:10" ht="19.95" customHeight="1">
      <c r="A10" s="204"/>
      <c r="B10" s="184" t="s">
        <v>34</v>
      </c>
      <c r="C10" s="192"/>
      <c r="D10" s="193"/>
      <c r="E10" s="193"/>
      <c r="F10" s="182" t="s">
        <v>36</v>
      </c>
      <c r="G10" s="183"/>
    </row>
    <row r="11" spans="1:10" ht="19.95" customHeight="1">
      <c r="A11" s="204"/>
      <c r="B11" s="185"/>
      <c r="C11" s="194"/>
      <c r="D11" s="195"/>
      <c r="E11" s="195"/>
      <c r="F11" s="196" t="s">
        <v>35</v>
      </c>
      <c r="G11" s="197"/>
    </row>
    <row r="12" spans="1:10" ht="19.95" customHeight="1">
      <c r="A12" s="82" t="s">
        <v>16</v>
      </c>
      <c r="B12" s="189"/>
      <c r="C12" s="190"/>
      <c r="D12" s="190"/>
      <c r="E12" s="190"/>
      <c r="F12" s="190"/>
      <c r="G12" s="191"/>
    </row>
    <row r="13" spans="1:10" ht="19.95" customHeight="1">
      <c r="A13" s="82" t="s">
        <v>7</v>
      </c>
      <c r="B13" s="189"/>
      <c r="C13" s="190"/>
      <c r="D13" s="190"/>
      <c r="E13" s="190"/>
      <c r="F13" s="190"/>
      <c r="G13" s="191"/>
      <c r="H13" s="165"/>
    </row>
    <row r="14" spans="1:10" ht="19.95" customHeight="1">
      <c r="A14" s="82" t="s">
        <v>13</v>
      </c>
      <c r="B14" s="74"/>
      <c r="C14" s="5" t="s">
        <v>31</v>
      </c>
      <c r="D14" s="132" t="str">
        <f>IF(E14="","",(B14+E14-1))</f>
        <v/>
      </c>
      <c r="E14" s="163"/>
      <c r="F14" s="6" t="s">
        <v>32</v>
      </c>
      <c r="G14" s="7"/>
    </row>
    <row r="15" spans="1:10" ht="19.95" customHeight="1">
      <c r="A15" s="82" t="s">
        <v>25</v>
      </c>
      <c r="B15" s="6"/>
      <c r="C15" s="6"/>
      <c r="D15" s="6"/>
      <c r="E15" s="6"/>
      <c r="F15" s="6"/>
      <c r="G15" s="7"/>
    </row>
    <row r="16" spans="1:10" ht="19.95" customHeight="1">
      <c r="A16" s="8" t="s">
        <v>8</v>
      </c>
      <c r="B16" s="85"/>
      <c r="C16" s="86" t="s">
        <v>55</v>
      </c>
      <c r="D16" s="87"/>
      <c r="E16" s="88" t="s">
        <v>56</v>
      </c>
      <c r="F16" s="87"/>
      <c r="G16" s="89"/>
    </row>
    <row r="17" spans="1:7" ht="19.95" customHeight="1">
      <c r="A17" s="13"/>
      <c r="B17" s="14"/>
      <c r="C17" s="15"/>
      <c r="D17" s="15"/>
      <c r="E17" s="15"/>
      <c r="F17" s="15"/>
      <c r="G17" s="16"/>
    </row>
    <row r="18" spans="1:7" ht="19.95" customHeight="1">
      <c r="A18" s="13"/>
      <c r="B18" s="14" t="s">
        <v>131</v>
      </c>
      <c r="C18" s="76"/>
      <c r="D18" s="42" t="s">
        <v>55</v>
      </c>
      <c r="E18" s="75"/>
      <c r="F18" s="44" t="s">
        <v>56</v>
      </c>
      <c r="G18" s="103"/>
    </row>
    <row r="19" spans="1:7" ht="19.95" customHeight="1">
      <c r="A19" s="13"/>
      <c r="B19" s="14" t="s">
        <v>18</v>
      </c>
      <c r="C19" s="15"/>
      <c r="D19" s="15"/>
      <c r="E19" s="15"/>
      <c r="F19" s="27"/>
      <c r="G19" s="16"/>
    </row>
    <row r="20" spans="1:7" ht="19.95" customHeight="1">
      <c r="A20" s="13"/>
      <c r="B20" s="14" t="s">
        <v>19</v>
      </c>
      <c r="C20" s="77"/>
      <c r="D20" s="15" t="s">
        <v>15</v>
      </c>
      <c r="E20" s="15"/>
      <c r="F20" s="15"/>
      <c r="G20" s="16"/>
    </row>
    <row r="21" spans="1:7" ht="19.95" customHeight="1">
      <c r="A21" s="17"/>
      <c r="B21" s="18" t="s">
        <v>20</v>
      </c>
      <c r="C21" s="78"/>
      <c r="D21" s="19" t="s">
        <v>14</v>
      </c>
      <c r="E21" s="19"/>
      <c r="F21" s="19"/>
      <c r="G21" s="20"/>
    </row>
    <row r="22" spans="1:7" ht="19.95" customHeight="1">
      <c r="A22" s="8" t="s">
        <v>9</v>
      </c>
      <c r="B22" s="21" t="s">
        <v>26</v>
      </c>
      <c r="C22" s="21" t="s">
        <v>24</v>
      </c>
      <c r="D22" s="79"/>
      <c r="E22" s="11" t="s">
        <v>33</v>
      </c>
      <c r="F22" s="21" t="s">
        <v>89</v>
      </c>
      <c r="G22" s="80"/>
    </row>
    <row r="23" spans="1:7" ht="19.95" customHeight="1">
      <c r="A23" s="17"/>
      <c r="B23" s="19"/>
      <c r="C23" s="19"/>
      <c r="D23" s="19"/>
      <c r="E23" s="19"/>
      <c r="F23" s="19"/>
      <c r="G23" s="20"/>
    </row>
    <row r="24" spans="1:7" ht="19.95" customHeight="1">
      <c r="A24" s="8" t="s">
        <v>10</v>
      </c>
      <c r="B24" s="21" t="s">
        <v>27</v>
      </c>
      <c r="C24" s="81"/>
      <c r="D24" s="11" t="s">
        <v>28</v>
      </c>
      <c r="E24" s="8" t="s">
        <v>29</v>
      </c>
      <c r="F24" s="11"/>
      <c r="G24" s="12"/>
    </row>
    <row r="25" spans="1:7" ht="19.95" customHeight="1">
      <c r="A25" s="82" t="s">
        <v>11</v>
      </c>
      <c r="B25" s="22"/>
      <c r="C25" s="22"/>
      <c r="D25" s="23"/>
      <c r="E25" s="24" t="s">
        <v>30</v>
      </c>
      <c r="F25" s="22"/>
      <c r="G25" s="23"/>
    </row>
    <row r="26" spans="1:7" ht="19.95" customHeight="1">
      <c r="A26" s="8" t="s">
        <v>12</v>
      </c>
      <c r="B26" s="176"/>
      <c r="C26" s="177"/>
      <c r="D26" s="177"/>
      <c r="E26" s="177"/>
      <c r="F26" s="177"/>
      <c r="G26" s="178"/>
    </row>
    <row r="27" spans="1:7" ht="19.95" customHeight="1">
      <c r="A27" s="26"/>
      <c r="B27" s="179"/>
      <c r="C27" s="180"/>
      <c r="D27" s="180"/>
      <c r="E27" s="180"/>
      <c r="F27" s="180"/>
      <c r="G27" s="181"/>
    </row>
    <row r="28" spans="1:7" ht="19.95" customHeight="1">
      <c r="A28" s="3" t="s">
        <v>37</v>
      </c>
      <c r="B28" s="3"/>
      <c r="C28" s="3"/>
      <c r="D28" s="3"/>
      <c r="E28" s="3"/>
      <c r="F28" s="3"/>
      <c r="G28" s="3"/>
    </row>
    <row r="29" spans="1:7" ht="19.95" customHeight="1">
      <c r="A29" s="3" t="s">
        <v>38</v>
      </c>
      <c r="B29" s="3"/>
      <c r="C29" s="3"/>
      <c r="D29" s="3"/>
      <c r="E29" s="3"/>
      <c r="F29" s="3"/>
      <c r="G29" s="3"/>
    </row>
    <row r="30" spans="1:7" ht="19.95" customHeight="1">
      <c r="A30" s="3" t="s">
        <v>39</v>
      </c>
      <c r="B30" s="3"/>
      <c r="C30" s="3"/>
      <c r="D30" s="3"/>
      <c r="E30" s="3"/>
      <c r="F30" s="3"/>
      <c r="G30" s="3"/>
    </row>
    <row r="31" spans="1:7" ht="19.95" customHeight="1" thickBot="1">
      <c r="A31" s="3"/>
      <c r="B31" s="3"/>
      <c r="C31" s="3"/>
      <c r="D31" s="3"/>
      <c r="E31" s="3"/>
      <c r="F31" s="3"/>
      <c r="G31" s="3"/>
    </row>
    <row r="32" spans="1:7" ht="19.95" customHeight="1">
      <c r="A32" s="104" t="s">
        <v>142</v>
      </c>
      <c r="B32" s="133" t="s">
        <v>57</v>
      </c>
      <c r="C32" s="134"/>
      <c r="D32" s="202"/>
      <c r="E32" s="202"/>
      <c r="F32" s="202"/>
      <c r="G32" s="203"/>
    </row>
    <row r="33" spans="1:12" ht="19.95" customHeight="1">
      <c r="A33" s="105" t="s">
        <v>124</v>
      </c>
      <c r="B33" s="106"/>
      <c r="C33" s="107">
        <f>F39</f>
        <v>0</v>
      </c>
      <c r="D33" s="108" t="s">
        <v>144</v>
      </c>
      <c r="E33" s="109"/>
      <c r="F33" s="110" t="s">
        <v>88</v>
      </c>
      <c r="G33" s="111">
        <v>0</v>
      </c>
    </row>
    <row r="34" spans="1:12" ht="19.95" customHeight="1">
      <c r="A34" s="112" t="s">
        <v>127</v>
      </c>
      <c r="B34" s="113"/>
      <c r="C34" s="114">
        <f>F40+F41+F42</f>
        <v>0</v>
      </c>
      <c r="D34" s="115">
        <f>SUM(C33:C35)</f>
        <v>0</v>
      </c>
      <c r="E34" s="109"/>
      <c r="F34" s="116"/>
      <c r="G34" s="117"/>
    </row>
    <row r="35" spans="1:12" ht="19.95" customHeight="1">
      <c r="A35" s="112" t="s">
        <v>125</v>
      </c>
      <c r="B35" s="113"/>
      <c r="C35" s="114">
        <f>F43+F44</f>
        <v>0</v>
      </c>
      <c r="D35" s="118"/>
      <c r="E35" s="109"/>
      <c r="F35" s="109" t="s">
        <v>128</v>
      </c>
      <c r="G35" s="117"/>
    </row>
    <row r="36" spans="1:12" ht="19.95" customHeight="1" thickBot="1">
      <c r="A36" s="112" t="s">
        <v>126</v>
      </c>
      <c r="B36" s="113"/>
      <c r="C36" s="114">
        <f>利用料金減額・免除申請書!G34</f>
        <v>0</v>
      </c>
      <c r="D36" s="118"/>
      <c r="E36" s="109"/>
      <c r="F36" s="119" t="s">
        <v>74</v>
      </c>
      <c r="G36" s="120">
        <f>C33+C34+C35-C36+G33</f>
        <v>0</v>
      </c>
    </row>
    <row r="37" spans="1:12" ht="19.95" customHeight="1" thickTop="1">
      <c r="A37" s="199"/>
      <c r="B37" s="200"/>
      <c r="C37" s="200"/>
      <c r="D37" s="200"/>
      <c r="E37" s="200"/>
      <c r="F37" s="200"/>
      <c r="G37" s="201"/>
    </row>
    <row r="38" spans="1:12" ht="11.4" customHeight="1">
      <c r="A38" s="162" t="b">
        <v>0</v>
      </c>
      <c r="B38" s="161" t="s">
        <v>133</v>
      </c>
      <c r="C38" s="161" t="s">
        <v>134</v>
      </c>
      <c r="D38" s="161" t="s">
        <v>129</v>
      </c>
      <c r="E38" s="161" t="s">
        <v>137</v>
      </c>
      <c r="F38" s="161" t="s">
        <v>130</v>
      </c>
      <c r="G38" s="117"/>
      <c r="H38" s="137"/>
      <c r="I38" s="138" t="s">
        <v>58</v>
      </c>
      <c r="J38" s="138" t="s">
        <v>59</v>
      </c>
      <c r="K38" s="138" t="s">
        <v>65</v>
      </c>
      <c r="L38" s="138" t="s">
        <v>60</v>
      </c>
    </row>
    <row r="39" spans="1:12" ht="11.4" customHeight="1">
      <c r="A39" s="105" t="s">
        <v>132</v>
      </c>
      <c r="B39" s="139">
        <f>IF($A$38=TRUE,J39,I39)</f>
        <v>9900</v>
      </c>
      <c r="C39" s="140">
        <f>$E$14</f>
        <v>0</v>
      </c>
      <c r="D39" s="140">
        <f>(F16-D16)/"1:0:0"/3</f>
        <v>0</v>
      </c>
      <c r="E39" s="164" t="s">
        <v>147</v>
      </c>
      <c r="F39" s="140">
        <f>B39*D39*C39</f>
        <v>0</v>
      </c>
      <c r="G39" s="117"/>
      <c r="H39" s="141" t="s">
        <v>63</v>
      </c>
      <c r="I39" s="142">
        <v>9900</v>
      </c>
      <c r="J39" s="142">
        <v>6600</v>
      </c>
      <c r="K39" s="143" t="s">
        <v>70</v>
      </c>
      <c r="L39" s="143" t="s">
        <v>67</v>
      </c>
    </row>
    <row r="40" spans="1:12" ht="11.4" customHeight="1">
      <c r="A40" s="144" t="s">
        <v>127</v>
      </c>
      <c r="B40" s="145">
        <f>IF($A$38=TRUE,J40,I40)</f>
        <v>2640</v>
      </c>
      <c r="C40" s="146">
        <f t="shared" ref="C40:C44" si="0">$E$14</f>
        <v>0</v>
      </c>
      <c r="D40" s="146">
        <f>(G18-E18)/"1:0:0"/3</f>
        <v>0</v>
      </c>
      <c r="E40" s="146">
        <f>C18/100</f>
        <v>0</v>
      </c>
      <c r="F40" s="146">
        <f>B40*D40*E40*C40</f>
        <v>0</v>
      </c>
      <c r="G40" s="117"/>
      <c r="H40" s="141" t="s">
        <v>64</v>
      </c>
      <c r="I40" s="142">
        <v>2640</v>
      </c>
      <c r="J40" s="142">
        <v>1760</v>
      </c>
      <c r="K40" s="143" t="s">
        <v>66</v>
      </c>
      <c r="L40" s="143" t="s">
        <v>67</v>
      </c>
    </row>
    <row r="41" spans="1:12" ht="11.4" customHeight="1">
      <c r="A41" s="147" t="s">
        <v>135</v>
      </c>
      <c r="B41" s="148">
        <f>IF($A$38=TRUE,J41,I41)</f>
        <v>1980</v>
      </c>
      <c r="C41" s="149">
        <f t="shared" si="0"/>
        <v>0</v>
      </c>
      <c r="D41" s="150" t="s">
        <v>140</v>
      </c>
      <c r="E41" s="149">
        <f>C20</f>
        <v>0</v>
      </c>
      <c r="F41" s="149">
        <f>B41*C41*E41</f>
        <v>0</v>
      </c>
      <c r="G41" s="117"/>
      <c r="H41" s="141" t="s">
        <v>61</v>
      </c>
      <c r="I41" s="142">
        <v>1980</v>
      </c>
      <c r="J41" s="142">
        <v>1320</v>
      </c>
      <c r="K41" s="143" t="s">
        <v>68</v>
      </c>
      <c r="L41" s="143" t="s">
        <v>69</v>
      </c>
    </row>
    <row r="42" spans="1:12" ht="11.4" customHeight="1">
      <c r="A42" s="151" t="s">
        <v>136</v>
      </c>
      <c r="B42" s="152">
        <f>IF($A$38=TRUE,J42,I42)</f>
        <v>49500</v>
      </c>
      <c r="C42" s="153">
        <f t="shared" si="0"/>
        <v>0</v>
      </c>
      <c r="D42" s="154" t="s">
        <v>140</v>
      </c>
      <c r="E42" s="153">
        <f>C21</f>
        <v>0</v>
      </c>
      <c r="F42" s="153">
        <f>B42*C42*E42</f>
        <v>0</v>
      </c>
      <c r="G42" s="117"/>
      <c r="H42" s="141" t="s">
        <v>62</v>
      </c>
      <c r="I42" s="142">
        <v>49500</v>
      </c>
      <c r="J42" s="142">
        <v>33000</v>
      </c>
      <c r="K42" s="143" t="s">
        <v>108</v>
      </c>
      <c r="L42" s="143" t="s">
        <v>69</v>
      </c>
    </row>
    <row r="43" spans="1:12" ht="11.4" customHeight="1">
      <c r="A43" s="144" t="s">
        <v>138</v>
      </c>
      <c r="B43" s="155">
        <f>I43</f>
        <v>550</v>
      </c>
      <c r="C43" s="146">
        <f t="shared" si="0"/>
        <v>0</v>
      </c>
      <c r="D43" s="156" t="s">
        <v>140</v>
      </c>
      <c r="E43" s="146">
        <f>D22</f>
        <v>0</v>
      </c>
      <c r="F43" s="146">
        <f>B43*C43*E43</f>
        <v>0</v>
      </c>
      <c r="G43" s="117"/>
      <c r="H43" s="141" t="s">
        <v>71</v>
      </c>
      <c r="I43" s="198">
        <v>550</v>
      </c>
      <c r="J43" s="198"/>
      <c r="K43" s="143" t="s">
        <v>73</v>
      </c>
      <c r="L43" s="137"/>
    </row>
    <row r="44" spans="1:12" ht="11.4" customHeight="1" thickBot="1">
      <c r="A44" s="157" t="s">
        <v>139</v>
      </c>
      <c r="B44" s="158">
        <f>I44</f>
        <v>550</v>
      </c>
      <c r="C44" s="159">
        <f t="shared" si="0"/>
        <v>0</v>
      </c>
      <c r="D44" s="160" t="s">
        <v>140</v>
      </c>
      <c r="E44" s="159">
        <f>G22</f>
        <v>0</v>
      </c>
      <c r="F44" s="159">
        <f>B44*C44*E44</f>
        <v>0</v>
      </c>
      <c r="G44" s="121"/>
      <c r="H44" s="141" t="s">
        <v>141</v>
      </c>
      <c r="I44" s="198">
        <v>550</v>
      </c>
      <c r="J44" s="198"/>
      <c r="K44" s="143" t="s">
        <v>72</v>
      </c>
      <c r="L44" s="137"/>
    </row>
    <row r="46" spans="1:12" ht="19.95" customHeight="1">
      <c r="A46" s="1">
        <f>B12</f>
        <v>0</v>
      </c>
      <c r="B46" s="1">
        <f>C8</f>
        <v>0</v>
      </c>
      <c r="C46" s="169">
        <f>G36</f>
        <v>0</v>
      </c>
      <c r="D46" s="170">
        <f>B14</f>
        <v>0</v>
      </c>
    </row>
  </sheetData>
  <mergeCells count="16">
    <mergeCell ref="I43:J43"/>
    <mergeCell ref="I44:J44"/>
    <mergeCell ref="A37:G37"/>
    <mergeCell ref="D32:G32"/>
    <mergeCell ref="A7:A11"/>
    <mergeCell ref="F3:G3"/>
    <mergeCell ref="B26:G27"/>
    <mergeCell ref="F10:G10"/>
    <mergeCell ref="B10:B11"/>
    <mergeCell ref="C9:G9"/>
    <mergeCell ref="B13:G13"/>
    <mergeCell ref="C7:G7"/>
    <mergeCell ref="C10:E11"/>
    <mergeCell ref="B12:G12"/>
    <mergeCell ref="C8:F8"/>
    <mergeCell ref="F11:G11"/>
  </mergeCells>
  <phoneticPr fontId="1"/>
  <conditionalFormatting sqref="C10:E11">
    <cfRule type="containsText" dxfId="22" priority="1" operator="containsText" text="TRUE">
      <formula>NOT(ISERROR(SEARCH("TRUE",C10)))</formula>
    </cfRule>
  </conditionalFormatting>
  <conditionalFormatting sqref="C7:G7 C8:F8 C9:G9 C10 B12:G13 B14 E14:F14 B26:G27">
    <cfRule type="cellIs" dxfId="21" priority="8" operator="equal">
      <formula>""</formula>
    </cfRule>
  </conditionalFormatting>
  <conditionalFormatting sqref="D16:F16 C18 E18:G18 C20:C21 D22 C24">
    <cfRule type="cellIs" dxfId="20" priority="7" operator="equal">
      <formula>""</formula>
    </cfRule>
  </conditionalFormatting>
  <conditionalFormatting sqref="F10:G11">
    <cfRule type="cellIs" dxfId="19" priority="6" operator="equal">
      <formula>""</formula>
    </cfRule>
  </conditionalFormatting>
  <conditionalFormatting sqref="G22">
    <cfRule type="cellIs" dxfId="18" priority="5" operator="equal">
      <formula>""</formula>
    </cfRule>
  </conditionalFormatting>
  <dataValidations count="8">
    <dataValidation type="list" allowBlank="1" showInputMessage="1" showErrorMessage="1" sqref="C18" xr:uid="{5F3581B7-880C-491A-A3FC-67D0E34DDBDB}">
      <formula1>"100,200,300,400,500,600,700,900"</formula1>
    </dataValidation>
    <dataValidation type="list" allowBlank="1" showInputMessage="1" showErrorMessage="1" sqref="D16 E18" xr:uid="{9CC1E217-EF22-4B2A-B55D-E1FB0571AE2F}">
      <formula1>"7:00,7:30,8:00,8:30,9:00,9:30,10:00,10:30,11:00,11:30,12:00,12:30,13:00,13:30,14:00,14:30,15:00,15:30,16:00,16:30,17:00,17:30,18:00"</formula1>
    </dataValidation>
    <dataValidation type="list" allowBlank="1" showInputMessage="1" showErrorMessage="1" sqref="G22" xr:uid="{F4F632FE-CC3E-47DF-918D-9827C5899D28}">
      <formula1>"0,1"</formula1>
    </dataValidation>
    <dataValidation type="list" allowBlank="1" showInputMessage="1" showErrorMessage="1" sqref="F16 G18" xr:uid="{FF8F097D-A483-45B3-9253-535EF80908E4}">
      <formula1>"10:00,10:30,11:00,11:30,12:00,12:30,13:00,13:30,14:00,14:30,15:00,15:30,16:00,16:30,17:00,17:30,18:00,18:30,19:00,19:30,20:00,20:30,21:00,21:30,22:00"</formula1>
    </dataValidation>
    <dataValidation type="list" allowBlank="1" showInputMessage="1" showErrorMessage="1" sqref="D22" xr:uid="{1DED8ED7-021C-4DE6-997F-169B593024F5}">
      <formula1>"1,2,3,4"</formula1>
    </dataValidation>
    <dataValidation imeMode="halfAlpha" allowBlank="1" showInputMessage="1" showErrorMessage="1" sqref="C24" xr:uid="{590E5651-02AB-41D5-889B-ACAB2443C062}"/>
    <dataValidation type="list" allowBlank="1" showInputMessage="1" showErrorMessage="1" sqref="D32" xr:uid="{1C2331DB-FF86-49CC-8582-555852D71E0E}">
      <formula1>"※別途利用料金減額・免除申請あり"</formula1>
    </dataValidation>
    <dataValidation type="list" allowBlank="1" showInputMessage="1" showErrorMessage="1" sqref="A37:G37" xr:uid="{13E0B358-2A0C-45A5-B4D8-6E375479E347}">
      <formula1>"※本来であれば2週間前の事前入金性だが、書類準備に時間を要し上記設定。"</formula1>
    </dataValidation>
  </dataValidations>
  <pageMargins left="0.7" right="0.7" top="0.75" bottom="0.75" header="0.3" footer="0.3"/>
  <pageSetup paperSize="9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22860</xdr:rowOff>
                  </from>
                  <to>
                    <xdr:col>1</xdr:col>
                    <xdr:colOff>944880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243840</xdr:rowOff>
                  </from>
                  <to>
                    <xdr:col>1</xdr:col>
                    <xdr:colOff>975360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22860</xdr:rowOff>
                  </from>
                  <to>
                    <xdr:col>1</xdr:col>
                    <xdr:colOff>655320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251460</xdr:rowOff>
                  </from>
                  <to>
                    <xdr:col>1</xdr:col>
                    <xdr:colOff>670560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22860</xdr:rowOff>
                  </from>
                  <to>
                    <xdr:col>2</xdr:col>
                    <xdr:colOff>632460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15240</xdr:rowOff>
                  </from>
                  <to>
                    <xdr:col>5</xdr:col>
                    <xdr:colOff>632460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</xdr:col>
                    <xdr:colOff>83820</xdr:colOff>
                    <xdr:row>14</xdr:row>
                    <xdr:rowOff>22860</xdr:rowOff>
                  </from>
                  <to>
                    <xdr:col>1</xdr:col>
                    <xdr:colOff>762000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53340</xdr:colOff>
                    <xdr:row>22</xdr:row>
                    <xdr:rowOff>251460</xdr:rowOff>
                  </from>
                  <to>
                    <xdr:col>1</xdr:col>
                    <xdr:colOff>746760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396240</xdr:colOff>
                    <xdr:row>23</xdr:row>
                    <xdr:rowOff>0</xdr:rowOff>
                  </from>
                  <to>
                    <xdr:col>3</xdr:col>
                    <xdr:colOff>815340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53340</xdr:colOff>
                    <xdr:row>22</xdr:row>
                    <xdr:rowOff>251460</xdr:rowOff>
                  </from>
                  <to>
                    <xdr:col>5</xdr:col>
                    <xdr:colOff>746760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5</xdr:col>
                    <xdr:colOff>617220</xdr:colOff>
                    <xdr:row>22</xdr:row>
                    <xdr:rowOff>251460</xdr:rowOff>
                  </from>
                  <to>
                    <xdr:col>6</xdr:col>
                    <xdr:colOff>289560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</xdr:col>
                    <xdr:colOff>53340</xdr:colOff>
                    <xdr:row>24</xdr:row>
                    <xdr:rowOff>0</xdr:rowOff>
                  </from>
                  <to>
                    <xdr:col>1</xdr:col>
                    <xdr:colOff>746760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22860</xdr:rowOff>
                  </from>
                  <to>
                    <xdr:col>2</xdr:col>
                    <xdr:colOff>289560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0</xdr:rowOff>
                  </from>
                  <to>
                    <xdr:col>5</xdr:col>
                    <xdr:colOff>746760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5</xdr:col>
                    <xdr:colOff>609600</xdr:colOff>
                    <xdr:row>24</xdr:row>
                    <xdr:rowOff>7620</xdr:rowOff>
                  </from>
                  <to>
                    <xdr:col>6</xdr:col>
                    <xdr:colOff>289560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">
                <anchor moveWithCells="1">
                  <from>
                    <xdr:col>5</xdr:col>
                    <xdr:colOff>289560</xdr:colOff>
                    <xdr:row>9</xdr:row>
                    <xdr:rowOff>213360</xdr:rowOff>
                  </from>
                  <to>
                    <xdr:col>6</xdr:col>
                    <xdr:colOff>929640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746760</xdr:colOff>
                    <xdr:row>14</xdr:row>
                    <xdr:rowOff>7620</xdr:rowOff>
                  </from>
                  <to>
                    <xdr:col>2</xdr:col>
                    <xdr:colOff>388620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5586D-739D-41CB-94DA-53FAA94C3CD8}">
  <sheetPr>
    <tabColor theme="7" tint="0.79998168889431442"/>
  </sheetPr>
  <dimension ref="A1:G42"/>
  <sheetViews>
    <sheetView view="pageBreakPreview" zoomScaleNormal="100" zoomScaleSheetLayoutView="100" workbookViewId="0">
      <selection activeCell="B12" sqref="B12"/>
    </sheetView>
  </sheetViews>
  <sheetFormatPr defaultColWidth="13.296875" defaultRowHeight="19.95" customHeight="1"/>
  <cols>
    <col min="1" max="1" width="13.296875" style="64"/>
    <col min="2" max="2" width="16.296875" style="64" customWidth="1"/>
    <col min="3" max="3" width="8.5" style="64" customWidth="1"/>
    <col min="4" max="4" width="13.296875" style="64" customWidth="1"/>
    <col min="5" max="5" width="8.5" style="64" customWidth="1"/>
    <col min="6" max="16384" width="13.296875" style="64"/>
  </cols>
  <sheetData>
    <row r="1" spans="1:7" s="70" customFormat="1" ht="19.95" customHeight="1">
      <c r="A1" s="69" t="s">
        <v>95</v>
      </c>
      <c r="B1" s="69"/>
      <c r="C1" s="69"/>
      <c r="D1" s="69"/>
      <c r="E1" s="69"/>
      <c r="F1" s="69"/>
      <c r="G1" s="69"/>
    </row>
    <row r="2" spans="1:7" ht="19.95" customHeight="1">
      <c r="A2" s="65"/>
      <c r="B2" s="65"/>
      <c r="C2" s="65"/>
      <c r="D2" s="65"/>
      <c r="E2" s="65"/>
      <c r="F2" s="65"/>
      <c r="G2" s="65"/>
    </row>
    <row r="3" spans="1:7" ht="19.95" customHeight="1">
      <c r="A3" s="65"/>
      <c r="B3" s="65"/>
      <c r="C3" s="65"/>
      <c r="D3" s="65"/>
      <c r="E3" s="174" t="s">
        <v>149</v>
      </c>
      <c r="F3" s="208"/>
      <c r="G3" s="208"/>
    </row>
    <row r="4" spans="1:7" ht="19.95" customHeight="1">
      <c r="A4" s="65"/>
      <c r="B4" s="65"/>
      <c r="C4" s="65"/>
      <c r="D4" s="65"/>
      <c r="E4" s="174" t="s">
        <v>106</v>
      </c>
      <c r="F4" s="172"/>
      <c r="G4" s="172"/>
    </row>
    <row r="5" spans="1:7" ht="19.95" customHeight="1">
      <c r="A5" s="65"/>
      <c r="B5" s="65"/>
      <c r="C5" s="65"/>
      <c r="D5" s="65"/>
      <c r="E5" s="65"/>
      <c r="F5" s="65"/>
      <c r="G5" s="65"/>
    </row>
    <row r="6" spans="1:7" ht="19.95" customHeight="1">
      <c r="A6" s="84" t="s">
        <v>115</v>
      </c>
      <c r="B6" s="65"/>
      <c r="C6" s="65"/>
      <c r="D6" s="65"/>
      <c r="E6" s="65"/>
      <c r="F6" s="65"/>
      <c r="G6" s="65"/>
    </row>
    <row r="7" spans="1:7" ht="19.95" customHeight="1">
      <c r="A7" s="66"/>
      <c r="B7" s="67" t="str">
        <f>TEXT(利用許可申請書!B14,"yyyy年m月d日(aaa)")</f>
        <v>1900年1月0日(土)</v>
      </c>
      <c r="C7" s="173" t="s">
        <v>151</v>
      </c>
      <c r="D7" s="67" t="str">
        <f>TEXT(利用許可申請書!D14,"yyyy年m月d日(aaa)")</f>
        <v/>
      </c>
      <c r="E7" s="65"/>
      <c r="F7" s="65"/>
      <c r="G7" s="65"/>
    </row>
    <row r="8" spans="1:7" ht="19.95" customHeight="1">
      <c r="A8" s="65"/>
      <c r="B8" s="65" t="s">
        <v>90</v>
      </c>
      <c r="C8" s="83"/>
      <c r="D8" s="65" t="s">
        <v>91</v>
      </c>
      <c r="E8" s="83"/>
      <c r="F8" s="65" t="s">
        <v>94</v>
      </c>
      <c r="G8" s="65"/>
    </row>
    <row r="9" spans="1:7" ht="19.95" customHeight="1">
      <c r="A9" s="65"/>
      <c r="B9" s="65" t="s">
        <v>93</v>
      </c>
      <c r="C9" s="83"/>
      <c r="D9" s="65" t="s">
        <v>91</v>
      </c>
      <c r="E9" s="83"/>
      <c r="F9" s="65" t="s">
        <v>92</v>
      </c>
      <c r="G9" s="65"/>
    </row>
    <row r="10" spans="1:7" ht="19.95" customHeight="1">
      <c r="A10" s="65"/>
      <c r="B10" s="65"/>
      <c r="C10" s="65"/>
      <c r="D10" s="65"/>
      <c r="E10" s="65"/>
      <c r="F10" s="65"/>
      <c r="G10" s="65"/>
    </row>
    <row r="11" spans="1:7" ht="19.95" customHeight="1">
      <c r="A11" s="65" t="s">
        <v>148</v>
      </c>
      <c r="B11" s="65"/>
      <c r="C11" s="65"/>
      <c r="D11" s="65"/>
      <c r="E11" s="65"/>
      <c r="F11" s="83"/>
      <c r="G11" s="65"/>
    </row>
    <row r="12" spans="1:7" ht="19.95" customHeight="1">
      <c r="A12" s="65"/>
      <c r="B12" s="65"/>
      <c r="C12" s="65"/>
      <c r="D12" s="65"/>
      <c r="E12" s="65"/>
      <c r="F12" s="65"/>
      <c r="G12" s="65"/>
    </row>
    <row r="13" spans="1:7" ht="19.95" customHeight="1">
      <c r="A13" s="65" t="s">
        <v>114</v>
      </c>
      <c r="B13" s="65"/>
      <c r="C13" s="65"/>
      <c r="D13" s="65"/>
      <c r="E13" s="65"/>
      <c r="F13" s="83"/>
      <c r="G13" s="65"/>
    </row>
    <row r="14" spans="1:7" ht="19.95" customHeight="1">
      <c r="A14" s="65"/>
      <c r="B14" s="65"/>
      <c r="C14" s="65"/>
      <c r="D14" s="65"/>
      <c r="E14" s="65"/>
      <c r="F14" s="65"/>
      <c r="G14" s="65"/>
    </row>
    <row r="15" spans="1:7" ht="19.95" customHeight="1">
      <c r="A15" s="65" t="s">
        <v>113</v>
      </c>
      <c r="B15" s="65"/>
      <c r="C15" s="65"/>
      <c r="D15" s="65"/>
      <c r="E15" s="65"/>
      <c r="F15" s="65"/>
      <c r="G15" s="65"/>
    </row>
    <row r="16" spans="1:7" ht="19.95" customHeight="1">
      <c r="A16" s="65" t="s">
        <v>112</v>
      </c>
      <c r="B16" s="65"/>
      <c r="C16" s="65"/>
      <c r="D16" s="65"/>
      <c r="E16" s="65"/>
      <c r="F16" s="65"/>
      <c r="G16" s="65"/>
    </row>
    <row r="17" spans="1:7" ht="19.95" customHeight="1">
      <c r="A17" s="215"/>
      <c r="B17" s="216"/>
      <c r="C17" s="216"/>
      <c r="D17" s="216"/>
      <c r="E17" s="216"/>
      <c r="F17" s="216"/>
      <c r="G17" s="217"/>
    </row>
    <row r="18" spans="1:7" ht="19.95" customHeight="1">
      <c r="A18" s="221"/>
      <c r="B18" s="222"/>
      <c r="C18" s="222"/>
      <c r="D18" s="222"/>
      <c r="E18" s="222"/>
      <c r="F18" s="222"/>
      <c r="G18" s="223"/>
    </row>
    <row r="19" spans="1:7" ht="19.95" customHeight="1">
      <c r="A19" s="65" t="s">
        <v>111</v>
      </c>
      <c r="B19" s="65"/>
      <c r="C19" s="65"/>
      <c r="D19" s="65"/>
      <c r="E19" s="65"/>
      <c r="F19" s="65"/>
      <c r="G19" s="65"/>
    </row>
    <row r="20" spans="1:7" ht="19.95" customHeight="1">
      <c r="A20" s="215"/>
      <c r="B20" s="216"/>
      <c r="C20" s="216"/>
      <c r="D20" s="216"/>
      <c r="E20" s="216"/>
      <c r="F20" s="216"/>
      <c r="G20" s="217"/>
    </row>
    <row r="21" spans="1:7" ht="19.95" customHeight="1">
      <c r="A21" s="218"/>
      <c r="B21" s="219"/>
      <c r="C21" s="219"/>
      <c r="D21" s="219"/>
      <c r="E21" s="219"/>
      <c r="F21" s="219"/>
      <c r="G21" s="220"/>
    </row>
    <row r="22" spans="1:7" ht="19.95" customHeight="1">
      <c r="A22" s="221"/>
      <c r="B22" s="222"/>
      <c r="C22" s="222"/>
      <c r="D22" s="222"/>
      <c r="E22" s="222"/>
      <c r="F22" s="222"/>
      <c r="G22" s="223"/>
    </row>
    <row r="23" spans="1:7" ht="19.95" customHeight="1">
      <c r="A23" s="65" t="s">
        <v>146</v>
      </c>
      <c r="B23" s="65"/>
      <c r="C23" s="65"/>
      <c r="D23" s="65"/>
      <c r="E23" s="65" t="s">
        <v>110</v>
      </c>
      <c r="F23" s="65"/>
      <c r="G23" s="65"/>
    </row>
    <row r="24" spans="1:7" ht="19.95" customHeight="1">
      <c r="A24" s="227"/>
      <c r="B24" s="227"/>
      <c r="C24" s="227"/>
      <c r="D24" s="227"/>
      <c r="E24" s="224"/>
      <c r="F24" s="225"/>
      <c r="G24" s="226"/>
    </row>
    <row r="25" spans="1:7" ht="19.95" customHeight="1">
      <c r="A25" s="171" t="s">
        <v>150</v>
      </c>
      <c r="B25" s="168"/>
      <c r="C25" s="65"/>
      <c r="D25" s="205"/>
      <c r="E25" s="206"/>
      <c r="F25" s="206"/>
      <c r="G25" s="207"/>
    </row>
    <row r="26" spans="1:7" ht="19.95" customHeight="1">
      <c r="A26" s="65"/>
      <c r="B26" s="65"/>
      <c r="C26" s="65"/>
      <c r="D26" s="65"/>
      <c r="E26" s="65"/>
      <c r="F26" s="65"/>
      <c r="G26" s="65"/>
    </row>
    <row r="27" spans="1:7" ht="19.95" customHeight="1">
      <c r="A27" s="65" t="s">
        <v>118</v>
      </c>
      <c r="B27" s="65"/>
      <c r="C27" s="65"/>
      <c r="D27" s="65"/>
      <c r="E27" s="65"/>
      <c r="F27" s="65"/>
      <c r="G27" s="65"/>
    </row>
    <row r="28" spans="1:7" ht="19.95" customHeight="1">
      <c r="A28" s="93" t="s">
        <v>119</v>
      </c>
      <c r="B28" s="211"/>
      <c r="C28" s="211"/>
      <c r="D28" s="211"/>
      <c r="E28" s="90" t="s">
        <v>107</v>
      </c>
      <c r="F28" s="211"/>
      <c r="G28" s="214"/>
    </row>
    <row r="29" spans="1:7" ht="19.95" customHeight="1">
      <c r="A29" s="94" t="s">
        <v>120</v>
      </c>
      <c r="B29" s="210"/>
      <c r="C29" s="210"/>
      <c r="D29" s="210"/>
      <c r="E29" s="91" t="s">
        <v>107</v>
      </c>
      <c r="F29" s="210"/>
      <c r="G29" s="213"/>
    </row>
    <row r="30" spans="1:7" ht="19.95" customHeight="1">
      <c r="A30" s="95" t="s">
        <v>120</v>
      </c>
      <c r="B30" s="209"/>
      <c r="C30" s="209"/>
      <c r="D30" s="209"/>
      <c r="E30" s="92" t="s">
        <v>107</v>
      </c>
      <c r="F30" s="209"/>
      <c r="G30" s="212"/>
    </row>
    <row r="31" spans="1:7" ht="19.95" customHeight="1">
      <c r="A31" s="65" t="s">
        <v>116</v>
      </c>
      <c r="B31" s="65"/>
      <c r="C31" s="65"/>
      <c r="D31" s="65"/>
      <c r="E31" s="65"/>
      <c r="F31" s="65"/>
      <c r="G31" s="65"/>
    </row>
    <row r="32" spans="1:7" ht="19.95" customHeight="1">
      <c r="A32" s="72"/>
      <c r="B32" s="73"/>
      <c r="C32" s="73"/>
      <c r="D32" s="98" t="s">
        <v>123</v>
      </c>
      <c r="E32" s="99" t="s">
        <v>122</v>
      </c>
      <c r="F32" s="73"/>
      <c r="G32" s="96"/>
    </row>
    <row r="33" spans="1:7" ht="19.95" customHeight="1">
      <c r="A33" s="65"/>
      <c r="B33" s="65"/>
      <c r="C33" s="65"/>
      <c r="D33" s="65"/>
      <c r="E33" s="65"/>
      <c r="F33" s="65"/>
      <c r="G33" s="65"/>
    </row>
    <row r="34" spans="1:7" ht="19.95" customHeight="1">
      <c r="A34" s="65" t="s">
        <v>117</v>
      </c>
      <c r="B34" s="65"/>
      <c r="C34" s="65"/>
      <c r="D34" s="65"/>
      <c r="E34" s="65"/>
      <c r="F34" s="97" t="s">
        <v>121</v>
      </c>
      <c r="G34" s="71"/>
    </row>
    <row r="35" spans="1:7" ht="19.95" customHeight="1">
      <c r="A35" s="72"/>
      <c r="B35" s="73"/>
      <c r="C35" s="73"/>
      <c r="D35" s="73"/>
      <c r="E35" s="73"/>
      <c r="F35" s="73"/>
      <c r="G35" s="96"/>
    </row>
    <row r="36" spans="1:7" ht="19.95" customHeight="1">
      <c r="A36" s="65"/>
      <c r="B36" s="65"/>
      <c r="C36" s="65"/>
      <c r="D36" s="65"/>
      <c r="E36" s="65"/>
      <c r="F36" s="65"/>
      <c r="G36" s="65"/>
    </row>
    <row r="37" spans="1:7" ht="19.95" customHeight="1">
      <c r="A37" s="68" t="s">
        <v>97</v>
      </c>
      <c r="B37" s="65" t="s">
        <v>102</v>
      </c>
      <c r="C37" s="65"/>
      <c r="D37" s="65"/>
      <c r="E37" s="65"/>
      <c r="F37" s="65"/>
      <c r="G37" s="65"/>
    </row>
    <row r="38" spans="1:7" ht="19.95" customHeight="1">
      <c r="A38" s="68" t="s">
        <v>98</v>
      </c>
      <c r="B38" s="65" t="s">
        <v>103</v>
      </c>
      <c r="C38" s="65"/>
      <c r="D38" s="65"/>
      <c r="E38" s="65"/>
      <c r="F38" s="65"/>
      <c r="G38" s="65"/>
    </row>
    <row r="39" spans="1:7" ht="19.95" customHeight="1">
      <c r="A39" s="68" t="s">
        <v>101</v>
      </c>
      <c r="B39" s="65" t="s">
        <v>109</v>
      </c>
      <c r="C39" s="65"/>
      <c r="D39" s="65"/>
      <c r="E39" s="65"/>
      <c r="F39" s="65"/>
      <c r="G39" s="65"/>
    </row>
    <row r="40" spans="1:7" ht="19.95" customHeight="1">
      <c r="A40" s="68" t="s">
        <v>99</v>
      </c>
      <c r="B40" s="65" t="s">
        <v>104</v>
      </c>
      <c r="C40" s="65"/>
      <c r="D40" s="65"/>
      <c r="E40" s="65"/>
      <c r="F40" s="65"/>
      <c r="G40" s="65"/>
    </row>
    <row r="41" spans="1:7" ht="19.95" customHeight="1">
      <c r="A41" s="68" t="s">
        <v>100</v>
      </c>
      <c r="B41" s="65" t="s">
        <v>105</v>
      </c>
      <c r="C41" s="65"/>
      <c r="D41" s="65"/>
      <c r="E41" s="65"/>
      <c r="F41" s="65"/>
      <c r="G41" s="65"/>
    </row>
    <row r="42" spans="1:7" ht="19.95" customHeight="1">
      <c r="A42" s="65"/>
      <c r="B42" s="65" t="s">
        <v>96</v>
      </c>
      <c r="C42" s="65"/>
      <c r="D42" s="65"/>
      <c r="E42" s="65"/>
      <c r="F42" s="65"/>
      <c r="G42" s="65"/>
    </row>
  </sheetData>
  <mergeCells count="12">
    <mergeCell ref="D25:G25"/>
    <mergeCell ref="F3:G3"/>
    <mergeCell ref="B30:D30"/>
    <mergeCell ref="B29:D29"/>
    <mergeCell ref="B28:D28"/>
    <mergeCell ref="F30:G30"/>
    <mergeCell ref="F29:G29"/>
    <mergeCell ref="F28:G28"/>
    <mergeCell ref="A20:G22"/>
    <mergeCell ref="A17:G18"/>
    <mergeCell ref="E24:G24"/>
    <mergeCell ref="A24:D24"/>
  </mergeCells>
  <phoneticPr fontId="1"/>
  <conditionalFormatting sqref="A15:G22">
    <cfRule type="expression" dxfId="17" priority="4">
      <formula>$F$13="希望しない"</formula>
    </cfRule>
  </conditionalFormatting>
  <conditionalFormatting sqref="A17:G18 A20:G22 B28:D30 F28:G30 F3:G4 C8:C9 E8:E9 E24:G24 A24:A25 D25:G25">
    <cfRule type="cellIs" dxfId="16" priority="8" operator="equal">
      <formula>""</formula>
    </cfRule>
  </conditionalFormatting>
  <conditionalFormatting sqref="A27:G42">
    <cfRule type="expression" dxfId="15" priority="3">
      <formula>$F$13="希望しない"</formula>
    </cfRule>
  </conditionalFormatting>
  <conditionalFormatting sqref="F11">
    <cfRule type="cellIs" dxfId="14" priority="1" operator="equal">
      <formula>""</formula>
    </cfRule>
  </conditionalFormatting>
  <conditionalFormatting sqref="F13">
    <cfRule type="cellIs" dxfId="13" priority="7" operator="equal">
      <formula>""</formula>
    </cfRule>
  </conditionalFormatting>
  <dataValidations count="3">
    <dataValidation type="list" allowBlank="1" showInputMessage="1" showErrorMessage="1" sqref="F13" xr:uid="{388102F8-9FC9-4D3E-B414-A0B899615621}">
      <formula1>"希望する,希望しない"</formula1>
    </dataValidation>
    <dataValidation type="list" allowBlank="1" showInputMessage="1" showErrorMessage="1" sqref="F11" xr:uid="{92428361-9485-4468-B5BB-6D854D332E9B}">
      <formula1>"音出しあり,音出しなし"</formula1>
    </dataValidation>
    <dataValidation imeMode="halfAlpha" allowBlank="1" showInputMessage="1" showErrorMessage="1" sqref="E24:G24" xr:uid="{40B3FA10-D18B-4DB0-AE00-45D385111EE0}"/>
  </dataValidations>
  <hyperlinks>
    <hyperlink ref="F34" r:id="rId1" xr:uid="{F2B01E56-052D-4708-9313-70FC98E5EC19}"/>
    <hyperlink ref="E32" r:id="rId2" xr:uid="{289B867E-61F5-4AAB-ADA8-77357D27D6CC}"/>
  </hyperlinks>
  <pageMargins left="0.7" right="0.7" top="0.75" bottom="0.75" header="0.3" footer="0.3"/>
  <pageSetup paperSize="9" scale="85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defaultSize="0" autoFill="0" autoLine="0" autoPict="0">
                <anchor moveWithCells="1">
                  <from>
                    <xdr:col>0</xdr:col>
                    <xdr:colOff>716280</xdr:colOff>
                    <xdr:row>34</xdr:row>
                    <xdr:rowOff>7620</xdr:rowOff>
                  </from>
                  <to>
                    <xdr:col>4</xdr:col>
                    <xdr:colOff>617220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2">
              <controlPr defaultSize="0" autoFill="0" autoLine="0" autoPict="0">
                <anchor moveWithCells="1">
                  <from>
                    <xdr:col>0</xdr:col>
                    <xdr:colOff>746760</xdr:colOff>
                    <xdr:row>31</xdr:row>
                    <xdr:rowOff>0</xdr:rowOff>
                  </from>
                  <to>
                    <xdr:col>3</xdr:col>
                    <xdr:colOff>259080</xdr:colOff>
                    <xdr:row>32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BFA9-B915-467E-88D7-EFFC5BF46697}">
  <sheetPr codeName="Sheet2">
    <tabColor theme="4" tint="0.79998168889431442"/>
  </sheetPr>
  <dimension ref="A1:J43"/>
  <sheetViews>
    <sheetView showZeros="0" view="pageBreakPreview" zoomScaleNormal="100" zoomScaleSheetLayoutView="100" workbookViewId="0">
      <selection activeCell="B13" sqref="B13:G13"/>
    </sheetView>
  </sheetViews>
  <sheetFormatPr defaultColWidth="13.59765625" defaultRowHeight="19.95" customHeight="1"/>
  <cols>
    <col min="1" max="7" width="13.296875" style="1" customWidth="1"/>
    <col min="8" max="8" width="12.69921875" style="1" customWidth="1"/>
    <col min="9" max="9" width="12.59765625" style="1" customWidth="1"/>
    <col min="10" max="16384" width="13.59765625" style="1"/>
  </cols>
  <sheetData>
    <row r="1" spans="1:10" ht="19.95" customHeight="1">
      <c r="A1" s="31" t="s">
        <v>51</v>
      </c>
      <c r="B1" s="31"/>
      <c r="C1" s="31"/>
      <c r="D1" s="31"/>
      <c r="E1" s="31"/>
      <c r="F1" s="31"/>
      <c r="G1" s="31"/>
    </row>
    <row r="2" spans="1:10" ht="19.95" customHeight="1">
      <c r="A2" s="56" t="s">
        <v>40</v>
      </c>
      <c r="B2" s="56"/>
      <c r="C2" s="56"/>
      <c r="D2" s="56"/>
      <c r="E2" s="56"/>
      <c r="F2" s="56"/>
      <c r="G2" s="56"/>
      <c r="J2" s="2"/>
    </row>
    <row r="3" spans="1:10" ht="19.95" customHeight="1">
      <c r="A3" s="31"/>
      <c r="B3" s="31"/>
      <c r="C3" s="31"/>
      <c r="D3" s="32"/>
      <c r="E3" s="32"/>
      <c r="F3" s="175">
        <f ca="1">TODAY()</f>
        <v>45854</v>
      </c>
      <c r="G3" s="175"/>
      <c r="J3" s="2"/>
    </row>
    <row r="4" spans="1:10" ht="19.95" customHeight="1">
      <c r="A4" s="31" t="s">
        <v>2</v>
      </c>
      <c r="B4" s="31"/>
      <c r="C4" s="31"/>
      <c r="D4" s="31"/>
      <c r="E4" s="31"/>
      <c r="F4" s="31"/>
      <c r="G4" s="31"/>
    </row>
    <row r="5" spans="1:10" ht="19.95" customHeight="1">
      <c r="A5" s="31" t="s">
        <v>41</v>
      </c>
      <c r="B5" s="31"/>
      <c r="C5" s="31"/>
      <c r="D5" s="31"/>
      <c r="E5" s="31"/>
      <c r="F5" s="31"/>
      <c r="G5" s="31"/>
    </row>
    <row r="6" spans="1:10" ht="19.95" customHeight="1">
      <c r="A6" s="3"/>
      <c r="B6" s="3"/>
      <c r="C6" s="3"/>
      <c r="D6" s="3"/>
      <c r="E6" s="3"/>
      <c r="F6" s="3"/>
      <c r="G6" s="3"/>
    </row>
    <row r="7" spans="1:10" ht="19.95" customHeight="1">
      <c r="A7" s="204" t="s">
        <v>4</v>
      </c>
      <c r="B7" s="35" t="s">
        <v>5</v>
      </c>
      <c r="C7" s="231">
        <f>利用許可申請書!C7</f>
        <v>0</v>
      </c>
      <c r="D7" s="232"/>
      <c r="E7" s="232"/>
      <c r="F7" s="232"/>
      <c r="G7" s="233"/>
    </row>
    <row r="8" spans="1:10" ht="19.95" customHeight="1">
      <c r="A8" s="204"/>
      <c r="B8" s="35" t="s">
        <v>22</v>
      </c>
      <c r="C8" s="231">
        <f>利用許可申請書!C8</f>
        <v>0</v>
      </c>
      <c r="D8" s="232"/>
      <c r="E8" s="232"/>
      <c r="F8" s="232"/>
      <c r="G8" s="4" t="s">
        <v>23</v>
      </c>
    </row>
    <row r="9" spans="1:10" ht="19.95" customHeight="1">
      <c r="A9" s="204"/>
      <c r="B9" s="35" t="s">
        <v>6</v>
      </c>
      <c r="C9" s="231">
        <f>利用許可申請書!C9</f>
        <v>0</v>
      </c>
      <c r="D9" s="232"/>
      <c r="E9" s="232"/>
      <c r="F9" s="232"/>
      <c r="G9" s="233"/>
    </row>
    <row r="10" spans="1:10" ht="19.95" hidden="1" customHeight="1">
      <c r="A10" s="204"/>
      <c r="B10" s="184" t="s">
        <v>34</v>
      </c>
      <c r="C10" s="234"/>
      <c r="D10" s="235"/>
      <c r="E10" s="235"/>
      <c r="F10" s="182" t="s">
        <v>36</v>
      </c>
      <c r="G10" s="183"/>
    </row>
    <row r="11" spans="1:10" ht="19.95" hidden="1" customHeight="1">
      <c r="A11" s="204"/>
      <c r="B11" s="185"/>
      <c r="C11" s="236"/>
      <c r="D11" s="237"/>
      <c r="E11" s="237"/>
      <c r="F11" s="196" t="s">
        <v>35</v>
      </c>
      <c r="G11" s="197"/>
    </row>
    <row r="12" spans="1:10" ht="19.95" customHeight="1">
      <c r="A12" s="35" t="s">
        <v>16</v>
      </c>
      <c r="B12" s="231">
        <f>利用許可申請書!B12</f>
        <v>0</v>
      </c>
      <c r="C12" s="232"/>
      <c r="D12" s="232"/>
      <c r="E12" s="232"/>
      <c r="F12" s="232"/>
      <c r="G12" s="233"/>
    </row>
    <row r="13" spans="1:10" ht="19.95" customHeight="1">
      <c r="A13" s="35" t="s">
        <v>7</v>
      </c>
      <c r="B13" s="231">
        <f>利用許可申請書!B13</f>
        <v>0</v>
      </c>
      <c r="C13" s="232"/>
      <c r="D13" s="232"/>
      <c r="E13" s="232"/>
      <c r="F13" s="232"/>
      <c r="G13" s="233"/>
    </row>
    <row r="14" spans="1:10" ht="19.95" customHeight="1">
      <c r="A14" s="35" t="s">
        <v>13</v>
      </c>
      <c r="B14" s="36">
        <f>利用許可申請書!B14</f>
        <v>0</v>
      </c>
      <c r="C14" s="5" t="s">
        <v>31</v>
      </c>
      <c r="D14" s="37" t="str">
        <f>利用許可申請書!D14</f>
        <v/>
      </c>
      <c r="E14" s="38">
        <f>利用許可申請書!E14</f>
        <v>0</v>
      </c>
      <c r="F14" s="167" t="str">
        <f>利用許可申請書!F14</f>
        <v>日間</v>
      </c>
      <c r="G14" s="6"/>
    </row>
    <row r="15" spans="1:10" ht="19.95" hidden="1" customHeight="1">
      <c r="A15" s="35" t="s">
        <v>25</v>
      </c>
      <c r="B15" s="6"/>
      <c r="C15" s="6"/>
      <c r="D15" s="6"/>
      <c r="E15" s="6"/>
      <c r="F15" s="6"/>
      <c r="G15" s="7"/>
    </row>
    <row r="16" spans="1:10" ht="19.95" customHeight="1">
      <c r="A16" s="8" t="s">
        <v>8</v>
      </c>
      <c r="B16" s="9"/>
      <c r="C16" s="10" t="s">
        <v>55</v>
      </c>
      <c r="D16" s="41">
        <f>利用許可申請書!D16</f>
        <v>0</v>
      </c>
      <c r="E16" s="21" t="s">
        <v>56</v>
      </c>
      <c r="F16" s="43">
        <f>利用許可申請書!F16</f>
        <v>0</v>
      </c>
      <c r="G16" s="12"/>
    </row>
    <row r="17" spans="1:7" ht="19.95" customHeight="1">
      <c r="A17" s="13"/>
      <c r="B17" s="14"/>
      <c r="C17" s="15"/>
      <c r="D17" s="15"/>
      <c r="E17" s="15"/>
      <c r="F17" s="15"/>
      <c r="G17" s="16"/>
    </row>
    <row r="18" spans="1:7" ht="19.95" customHeight="1">
      <c r="A18" s="13"/>
      <c r="B18" s="14"/>
      <c r="C18" s="45">
        <f>利用許可申請書!C18</f>
        <v>0</v>
      </c>
      <c r="D18" s="42" t="s">
        <v>55</v>
      </c>
      <c r="E18" s="43">
        <f>利用許可申請書!E18</f>
        <v>0</v>
      </c>
      <c r="F18" s="44" t="s">
        <v>56</v>
      </c>
      <c r="G18" s="50">
        <f>利用許可申請書!G18</f>
        <v>0</v>
      </c>
    </row>
    <row r="19" spans="1:7" ht="19.95" customHeight="1">
      <c r="A19" s="13"/>
      <c r="B19" s="14" t="s">
        <v>18</v>
      </c>
      <c r="C19" s="15"/>
      <c r="D19" s="15"/>
      <c r="E19" s="15"/>
      <c r="F19" s="27" t="s">
        <v>21</v>
      </c>
      <c r="G19" s="16"/>
    </row>
    <row r="20" spans="1:7" ht="19.95" customHeight="1">
      <c r="A20" s="13"/>
      <c r="B20" s="14" t="s">
        <v>19</v>
      </c>
      <c r="C20" s="34">
        <f>利用許可申請書!C20</f>
        <v>0</v>
      </c>
      <c r="D20" s="15" t="s">
        <v>15</v>
      </c>
      <c r="E20" s="15"/>
      <c r="F20" s="15"/>
      <c r="G20" s="16"/>
    </row>
    <row r="21" spans="1:7" ht="19.95" customHeight="1">
      <c r="A21" s="17"/>
      <c r="B21" s="18" t="s">
        <v>20</v>
      </c>
      <c r="C21" s="29">
        <f>利用許可申請書!C21</f>
        <v>0</v>
      </c>
      <c r="D21" s="19" t="s">
        <v>14</v>
      </c>
      <c r="E21" s="19"/>
      <c r="F21" s="19"/>
      <c r="G21" s="20"/>
    </row>
    <row r="22" spans="1:7" ht="19.95" customHeight="1">
      <c r="A22" s="8" t="s">
        <v>9</v>
      </c>
      <c r="B22" s="21" t="s">
        <v>26</v>
      </c>
      <c r="C22" s="21" t="s">
        <v>24</v>
      </c>
      <c r="D22" s="33">
        <f>利用許可申請書!D22</f>
        <v>0</v>
      </c>
      <c r="E22" s="11" t="s">
        <v>33</v>
      </c>
      <c r="F22" s="11" t="s">
        <v>85</v>
      </c>
      <c r="G22" s="53">
        <f>利用許可申請書!G22</f>
        <v>0</v>
      </c>
    </row>
    <row r="23" spans="1:7" ht="19.95" customHeight="1">
      <c r="A23" s="17"/>
      <c r="B23" s="19"/>
      <c r="C23" s="19"/>
      <c r="D23" s="19"/>
      <c r="E23" s="19"/>
      <c r="F23" s="19"/>
      <c r="G23" s="20"/>
    </row>
    <row r="24" spans="1:7" ht="19.95" hidden="1" customHeight="1">
      <c r="A24" s="8" t="s">
        <v>10</v>
      </c>
      <c r="B24" s="21" t="s">
        <v>27</v>
      </c>
      <c r="C24" s="30"/>
      <c r="D24" s="11" t="s">
        <v>28</v>
      </c>
      <c r="E24" s="8" t="s">
        <v>29</v>
      </c>
      <c r="F24" s="11"/>
      <c r="G24" s="12"/>
    </row>
    <row r="25" spans="1:7" ht="19.95" hidden="1" customHeight="1">
      <c r="A25" s="17"/>
      <c r="B25" s="19"/>
      <c r="C25" s="19"/>
      <c r="D25" s="19"/>
      <c r="E25" s="17"/>
      <c r="F25" s="19"/>
      <c r="G25" s="20"/>
    </row>
    <row r="26" spans="1:7" ht="19.95" hidden="1" customHeight="1">
      <c r="A26" s="35" t="s">
        <v>11</v>
      </c>
      <c r="B26" s="22"/>
      <c r="C26" s="22"/>
      <c r="D26" s="23"/>
      <c r="E26" s="24" t="s">
        <v>30</v>
      </c>
      <c r="F26" s="22"/>
      <c r="G26" s="23"/>
    </row>
    <row r="27" spans="1:7" ht="19.95" customHeight="1">
      <c r="A27" s="8" t="s">
        <v>42</v>
      </c>
      <c r="B27" s="234"/>
      <c r="C27" s="235"/>
      <c r="D27" s="235"/>
      <c r="E27" s="235"/>
      <c r="F27" s="235"/>
      <c r="G27" s="241"/>
    </row>
    <row r="28" spans="1:7" ht="19.95" customHeight="1">
      <c r="A28" s="26"/>
      <c r="B28" s="236"/>
      <c r="C28" s="237"/>
      <c r="D28" s="237"/>
      <c r="E28" s="237"/>
      <c r="F28" s="237"/>
      <c r="G28" s="242"/>
    </row>
    <row r="29" spans="1:7" ht="19.95" customHeight="1" thickBot="1">
      <c r="A29" s="3"/>
      <c r="B29" s="3"/>
      <c r="C29" s="3"/>
      <c r="D29" s="3"/>
      <c r="E29" s="3"/>
      <c r="F29" s="3"/>
      <c r="G29" s="3"/>
    </row>
    <row r="30" spans="1:7" ht="19.95" customHeight="1">
      <c r="A30" s="102" t="str">
        <f>利用許可申請書!A32</f>
        <v>管理者専用欄</v>
      </c>
      <c r="B30" s="58"/>
      <c r="C30" s="58"/>
      <c r="D30" s="58"/>
      <c r="E30" s="58"/>
      <c r="F30" s="58"/>
      <c r="G30" s="59"/>
    </row>
    <row r="31" spans="1:7" ht="19.95" customHeight="1">
      <c r="A31" s="100" t="s">
        <v>43</v>
      </c>
      <c r="B31" s="125">
        <f>利用許可申請書!C32</f>
        <v>0</v>
      </c>
      <c r="C31" s="15"/>
      <c r="D31" s="15"/>
      <c r="E31" s="15" t="s">
        <v>44</v>
      </c>
      <c r="F31" s="15"/>
      <c r="G31" s="123" t="s">
        <v>45</v>
      </c>
    </row>
    <row r="32" spans="1:7" ht="19.95" customHeight="1">
      <c r="A32" s="100" t="s">
        <v>48</v>
      </c>
      <c r="B32" s="126">
        <v>0</v>
      </c>
      <c r="C32" s="15"/>
      <c r="D32" s="15"/>
      <c r="E32" s="19" t="s">
        <v>46</v>
      </c>
      <c r="F32" s="19"/>
      <c r="G32" s="127">
        <f>IF(B32=5,(利用許可申請書!C33+利用許可申請書!C34)*0.5,IF(B32=10,(利用許可申請書!C33+利用許可申請書!C34),0))</f>
        <v>0</v>
      </c>
    </row>
    <row r="33" spans="1:7" ht="19.95" customHeight="1">
      <c r="A33" s="122" t="s">
        <v>49</v>
      </c>
      <c r="B33" s="15"/>
      <c r="C33" s="15"/>
      <c r="D33" s="15"/>
      <c r="E33" s="22" t="s">
        <v>47</v>
      </c>
      <c r="F33" s="128"/>
      <c r="G33" s="129">
        <f>IF(B32=5,利用許可申請書!C35*0.5,IF(B32=10,利用許可申請書!C35,0))</f>
        <v>0</v>
      </c>
    </row>
    <row r="34" spans="1:7" ht="19.95" customHeight="1" thickBot="1">
      <c r="A34" s="60"/>
      <c r="B34" s="19"/>
      <c r="C34" s="19"/>
      <c r="D34" s="15"/>
      <c r="E34" s="130" t="s">
        <v>130</v>
      </c>
      <c r="F34" s="130"/>
      <c r="G34" s="131">
        <f>G32+G33</f>
        <v>0</v>
      </c>
    </row>
    <row r="35" spans="1:7" ht="19.95" customHeight="1" thickTop="1">
      <c r="A35" s="101" t="s">
        <v>50</v>
      </c>
      <c r="B35" s="15"/>
      <c r="C35" s="15"/>
      <c r="D35" s="15"/>
      <c r="E35" s="15"/>
      <c r="F35" s="15"/>
      <c r="G35" s="124"/>
    </row>
    <row r="36" spans="1:7" ht="19.95" customHeight="1">
      <c r="A36" s="122" t="s">
        <v>143</v>
      </c>
      <c r="B36" s="15"/>
      <c r="C36" s="15"/>
      <c r="D36" s="15"/>
      <c r="E36" s="15"/>
      <c r="F36" s="15"/>
      <c r="G36" s="124"/>
    </row>
    <row r="37" spans="1:7" ht="19.95" customHeight="1">
      <c r="A37" s="101"/>
      <c r="B37" s="15"/>
      <c r="C37" s="15"/>
      <c r="D37" s="15"/>
      <c r="E37" s="15"/>
      <c r="F37" s="15"/>
      <c r="G37" s="124"/>
    </row>
    <row r="38" spans="1:7" ht="19.95" customHeight="1" thickBot="1">
      <c r="A38" s="61"/>
      <c r="B38" s="62"/>
      <c r="C38" s="62"/>
      <c r="D38" s="62"/>
      <c r="E38" s="62"/>
      <c r="F38" s="62"/>
      <c r="G38" s="63"/>
    </row>
    <row r="39" spans="1:7" ht="19.95" customHeight="1">
      <c r="A39" s="3"/>
      <c r="B39" s="3"/>
      <c r="C39" s="3"/>
      <c r="D39" s="3"/>
      <c r="E39" s="3"/>
      <c r="F39" s="3"/>
      <c r="G39" s="3"/>
    </row>
    <row r="40" spans="1:7" ht="19.95" customHeight="1">
      <c r="A40" s="3"/>
      <c r="B40" s="3"/>
      <c r="C40" s="3"/>
      <c r="D40" s="3"/>
      <c r="E40" s="3"/>
      <c r="F40" s="3"/>
      <c r="G40" s="3"/>
    </row>
    <row r="41" spans="1:7" ht="19.95" customHeight="1">
      <c r="A41" s="3"/>
      <c r="B41" s="3"/>
      <c r="C41" s="3"/>
      <c r="D41" s="3"/>
      <c r="E41" s="3"/>
      <c r="F41" s="3"/>
      <c r="G41" s="3"/>
    </row>
    <row r="42" spans="1:7" ht="19.95" customHeight="1">
      <c r="A42" s="3"/>
      <c r="B42" s="3"/>
      <c r="C42" s="3"/>
      <c r="D42" s="3"/>
      <c r="E42" s="3"/>
      <c r="F42" s="3"/>
      <c r="G42" s="3"/>
    </row>
    <row r="43" spans="1:7" ht="19.95" customHeight="1">
      <c r="A43" s="3"/>
      <c r="B43" s="3"/>
      <c r="C43" s="3"/>
      <c r="D43" s="3"/>
      <c r="E43" s="3"/>
      <c r="F43" s="3"/>
      <c r="G43" s="3"/>
    </row>
  </sheetData>
  <mergeCells count="13">
    <mergeCell ref="B12:G12"/>
    <mergeCell ref="B13:G13"/>
    <mergeCell ref="B27:G28"/>
    <mergeCell ref="F3:G3"/>
    <mergeCell ref="A7:A11"/>
    <mergeCell ref="C7:G7"/>
    <mergeCell ref="C8:F8"/>
    <mergeCell ref="C9:G9"/>
    <mergeCell ref="B10:B11"/>
    <mergeCell ref="C10:E10"/>
    <mergeCell ref="F10:G10"/>
    <mergeCell ref="C11:E11"/>
    <mergeCell ref="F11:G11"/>
  </mergeCells>
  <phoneticPr fontId="1"/>
  <conditionalFormatting sqref="C18 E18:G18">
    <cfRule type="cellIs" dxfId="5" priority="3" operator="equal">
      <formula>""</formula>
    </cfRule>
  </conditionalFormatting>
  <conditionalFormatting sqref="C20:C21 D22 C24">
    <cfRule type="cellIs" dxfId="4" priority="5" operator="equal">
      <formula>""</formula>
    </cfRule>
  </conditionalFormatting>
  <conditionalFormatting sqref="C7:G7 C8:F8 C9:G9 C10 C11:G11 B12:G13 B14 F14 B27:G28">
    <cfRule type="cellIs" dxfId="3" priority="6" operator="equal">
      <formula>""</formula>
    </cfRule>
  </conditionalFormatting>
  <conditionalFormatting sqref="D16:F16">
    <cfRule type="cellIs" dxfId="2" priority="2" operator="equal">
      <formula>""</formula>
    </cfRule>
  </conditionalFormatting>
  <conditionalFormatting sqref="F10:G10">
    <cfRule type="cellIs" dxfId="1" priority="4" operator="equal">
      <formula>""</formula>
    </cfRule>
  </conditionalFormatting>
  <conditionalFormatting sqref="G22">
    <cfRule type="cellIs" dxfId="0" priority="1" operator="equal">
      <formula>""</formula>
    </cfRule>
  </conditionalFormatting>
  <dataValidations count="2">
    <dataValidation type="list" allowBlank="1" showInputMessage="1" showErrorMessage="1" sqref="D3" xr:uid="{F1800EE6-AD93-413D-9FE0-0FBD6E18DE04}">
      <formula1>"1,2,3,4,5,6,7,8,9,10,11,12"</formula1>
    </dataValidation>
    <dataValidation type="list" allowBlank="1" showInputMessage="1" showErrorMessage="1" sqref="B32" xr:uid="{64C1B792-7852-44A7-86B6-0F70E5C83D1C}">
      <formula1>"0,5,10"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22860</xdr:rowOff>
                  </from>
                  <to>
                    <xdr:col>1</xdr:col>
                    <xdr:colOff>944880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243840</xdr:rowOff>
                  </from>
                  <to>
                    <xdr:col>1</xdr:col>
                    <xdr:colOff>975360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22860</xdr:rowOff>
                  </from>
                  <to>
                    <xdr:col>1</xdr:col>
                    <xdr:colOff>655320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251460</xdr:rowOff>
                  </from>
                  <to>
                    <xdr:col>1</xdr:col>
                    <xdr:colOff>662940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22860</xdr:rowOff>
                  </from>
                  <to>
                    <xdr:col>2</xdr:col>
                    <xdr:colOff>624840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617220</xdr:colOff>
                    <xdr:row>21</xdr:row>
                    <xdr:rowOff>7620</xdr:rowOff>
                  </from>
                  <to>
                    <xdr:col>5</xdr:col>
                    <xdr:colOff>220980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5</xdr:col>
                    <xdr:colOff>327660</xdr:colOff>
                    <xdr:row>10</xdr:row>
                    <xdr:rowOff>22860</xdr:rowOff>
                  </from>
                  <to>
                    <xdr:col>6</xdr:col>
                    <xdr:colOff>982980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4</xdr:col>
                    <xdr:colOff>617220</xdr:colOff>
                    <xdr:row>21</xdr:row>
                    <xdr:rowOff>7620</xdr:rowOff>
                  </from>
                  <to>
                    <xdr:col>5</xdr:col>
                    <xdr:colOff>205740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DDFD-51F1-476B-9D5F-49BA06AC892B}">
  <sheetPr codeName="Sheet3">
    <tabColor theme="9" tint="0.79998168889431442"/>
  </sheetPr>
  <dimension ref="A1:J39"/>
  <sheetViews>
    <sheetView showZeros="0" view="pageBreakPreview" topLeftCell="A21" zoomScaleNormal="100" zoomScaleSheetLayoutView="100" workbookViewId="0">
      <selection activeCell="G20" sqref="G20"/>
    </sheetView>
  </sheetViews>
  <sheetFormatPr defaultColWidth="13.59765625" defaultRowHeight="19.95" customHeight="1"/>
  <cols>
    <col min="1" max="7" width="13.296875" style="1" customWidth="1"/>
    <col min="8" max="8" width="12.69921875" style="1" customWidth="1"/>
    <col min="9" max="9" width="12.59765625" style="1" customWidth="1"/>
    <col min="10" max="16384" width="13.59765625" style="1"/>
  </cols>
  <sheetData>
    <row r="1" spans="1:10" ht="19.95" customHeight="1">
      <c r="A1" s="31" t="s">
        <v>52</v>
      </c>
      <c r="B1" s="31"/>
      <c r="C1" s="31"/>
      <c r="D1" s="31"/>
      <c r="E1" s="31"/>
      <c r="F1" s="31"/>
      <c r="G1" s="31"/>
    </row>
    <row r="2" spans="1:10" ht="19.95" customHeight="1">
      <c r="A2" s="55" t="s">
        <v>87</v>
      </c>
      <c r="B2" s="55"/>
      <c r="C2" s="55"/>
      <c r="D2" s="55"/>
      <c r="E2" s="55"/>
      <c r="F2" s="55"/>
      <c r="G2" s="55"/>
      <c r="J2" s="2"/>
    </row>
    <row r="3" spans="1:10" ht="19.95" customHeight="1">
      <c r="A3" s="31"/>
      <c r="B3" s="31"/>
      <c r="C3" s="31"/>
      <c r="D3" s="32"/>
      <c r="E3" s="32"/>
      <c r="F3" s="175">
        <f ca="1">TODAY()</f>
        <v>45854</v>
      </c>
      <c r="G3" s="175"/>
      <c r="J3" s="2"/>
    </row>
    <row r="4" spans="1:10" ht="19.95" customHeight="1">
      <c r="A4" s="31" t="s">
        <v>53</v>
      </c>
      <c r="B4" s="31"/>
      <c r="C4" s="31"/>
      <c r="D4" s="31"/>
      <c r="E4" s="31"/>
      <c r="F4" s="31"/>
      <c r="G4" s="31"/>
    </row>
    <row r="5" spans="1:10" ht="19.95" customHeight="1">
      <c r="A5" s="31"/>
      <c r="B5" s="31"/>
      <c r="C5" s="31"/>
      <c r="D5" s="31"/>
      <c r="E5" s="31"/>
      <c r="F5" s="31"/>
      <c r="G5" s="39" t="s">
        <v>54</v>
      </c>
    </row>
    <row r="6" spans="1:10" ht="19.95" customHeight="1">
      <c r="A6" s="3"/>
      <c r="B6" s="3"/>
      <c r="C6" s="3"/>
      <c r="D6" s="3"/>
      <c r="E6" s="3"/>
      <c r="F6" s="3"/>
      <c r="G6" s="3"/>
    </row>
    <row r="7" spans="1:10" ht="19.95" customHeight="1">
      <c r="A7" s="204" t="s">
        <v>4</v>
      </c>
      <c r="B7" s="35" t="s">
        <v>5</v>
      </c>
      <c r="C7" s="231">
        <f>利用許可申請書!C7</f>
        <v>0</v>
      </c>
      <c r="D7" s="232"/>
      <c r="E7" s="232"/>
      <c r="F7" s="232"/>
      <c r="G7" s="233"/>
    </row>
    <row r="8" spans="1:10" ht="19.95" customHeight="1">
      <c r="A8" s="204"/>
      <c r="B8" s="35" t="s">
        <v>22</v>
      </c>
      <c r="C8" s="231">
        <f>利用許可申請書!C8</f>
        <v>0</v>
      </c>
      <c r="D8" s="232"/>
      <c r="E8" s="232"/>
      <c r="F8" s="232"/>
      <c r="G8" s="233"/>
    </row>
    <row r="9" spans="1:10" ht="19.95" customHeight="1">
      <c r="A9" s="204"/>
      <c r="B9" s="35" t="s">
        <v>6</v>
      </c>
      <c r="C9" s="231">
        <f>利用許可申請書!C9</f>
        <v>0</v>
      </c>
      <c r="D9" s="232"/>
      <c r="E9" s="232"/>
      <c r="F9" s="232"/>
      <c r="G9" s="233"/>
    </row>
    <row r="10" spans="1:10" ht="19.95" hidden="1" customHeight="1">
      <c r="A10" s="204"/>
      <c r="B10" s="184" t="s">
        <v>34</v>
      </c>
      <c r="C10" s="234"/>
      <c r="D10" s="235"/>
      <c r="E10" s="235"/>
      <c r="F10" s="182" t="s">
        <v>36</v>
      </c>
      <c r="G10" s="183"/>
    </row>
    <row r="11" spans="1:10" ht="19.95" hidden="1" customHeight="1">
      <c r="A11" s="204"/>
      <c r="B11" s="185"/>
      <c r="C11" s="236"/>
      <c r="D11" s="237"/>
      <c r="E11" s="237"/>
      <c r="F11" s="196" t="s">
        <v>35</v>
      </c>
      <c r="G11" s="197"/>
    </row>
    <row r="12" spans="1:10" ht="19.95" customHeight="1">
      <c r="A12" s="35" t="s">
        <v>16</v>
      </c>
      <c r="B12" s="238">
        <f>利用許可申請書!B12</f>
        <v>0</v>
      </c>
      <c r="C12" s="239"/>
      <c r="D12" s="239"/>
      <c r="E12" s="239"/>
      <c r="F12" s="239"/>
      <c r="G12" s="240"/>
    </row>
    <row r="13" spans="1:10" ht="19.95" customHeight="1">
      <c r="A13" s="35" t="s">
        <v>7</v>
      </c>
      <c r="B13" s="238">
        <f>利用許可申請書!B13</f>
        <v>0</v>
      </c>
      <c r="C13" s="239"/>
      <c r="D13" s="239"/>
      <c r="E13" s="239"/>
      <c r="F13" s="239"/>
      <c r="G13" s="240"/>
    </row>
    <row r="14" spans="1:10" ht="19.95" customHeight="1">
      <c r="A14" s="35" t="s">
        <v>13</v>
      </c>
      <c r="B14" s="36">
        <f>利用許可申請書!B14</f>
        <v>0</v>
      </c>
      <c r="C14" s="5" t="s">
        <v>31</v>
      </c>
      <c r="D14" s="37" t="str">
        <f>利用許可申請書!D14</f>
        <v/>
      </c>
      <c r="E14" s="38">
        <f>利用許可申請書!E14</f>
        <v>0</v>
      </c>
      <c r="F14" s="166" t="str">
        <f>利用許可申請書!F14</f>
        <v>日間</v>
      </c>
      <c r="G14" s="6"/>
    </row>
    <row r="15" spans="1:10" ht="19.95" customHeight="1">
      <c r="A15" s="35" t="s">
        <v>25</v>
      </c>
      <c r="B15" s="6"/>
      <c r="C15" s="6"/>
      <c r="D15" s="6"/>
      <c r="E15" s="6"/>
      <c r="F15" s="6"/>
      <c r="G15" s="7"/>
    </row>
    <row r="16" spans="1:10" ht="19.95" customHeight="1">
      <c r="A16" s="8" t="s">
        <v>8</v>
      </c>
      <c r="B16" s="9"/>
      <c r="C16" s="10" t="s">
        <v>55</v>
      </c>
      <c r="D16" s="41">
        <f>利用許可申請書!D16</f>
        <v>0</v>
      </c>
      <c r="E16" s="21" t="s">
        <v>56</v>
      </c>
      <c r="F16" s="43">
        <f>利用許可申請書!F16</f>
        <v>0</v>
      </c>
      <c r="G16" s="12"/>
    </row>
    <row r="17" spans="1:10" ht="19.95" customHeight="1">
      <c r="A17" s="13"/>
      <c r="B17" s="14"/>
      <c r="C17" s="15"/>
      <c r="D17" s="15"/>
      <c r="E17" s="15"/>
      <c r="F17" s="15"/>
      <c r="G17" s="16"/>
    </row>
    <row r="18" spans="1:10" ht="19.95" customHeight="1">
      <c r="A18" s="13"/>
      <c r="B18" s="14" t="s">
        <v>17</v>
      </c>
      <c r="C18" s="45">
        <f>利用許可申請書!C18</f>
        <v>0</v>
      </c>
      <c r="D18" s="42" t="s">
        <v>55</v>
      </c>
      <c r="E18" s="43">
        <f>利用許可申請書!E18</f>
        <v>0</v>
      </c>
      <c r="F18" s="44" t="s">
        <v>56</v>
      </c>
      <c r="G18" s="50">
        <f>利用許可申請書!G18</f>
        <v>0</v>
      </c>
    </row>
    <row r="19" spans="1:10" ht="19.95" customHeight="1">
      <c r="A19" s="13"/>
      <c r="B19" s="14" t="s">
        <v>18</v>
      </c>
      <c r="C19" s="15"/>
      <c r="D19" s="15"/>
      <c r="E19" s="15"/>
      <c r="F19" s="27"/>
      <c r="G19" s="16"/>
    </row>
    <row r="20" spans="1:10" ht="19.95" customHeight="1">
      <c r="A20" s="13"/>
      <c r="B20" s="14" t="s">
        <v>19</v>
      </c>
      <c r="C20" s="51">
        <f>利用許可申請書!C20</f>
        <v>0</v>
      </c>
      <c r="D20" s="15" t="s">
        <v>15</v>
      </c>
      <c r="E20" s="15"/>
      <c r="F20" s="15"/>
      <c r="G20" s="16"/>
    </row>
    <row r="21" spans="1:10" ht="19.95" customHeight="1">
      <c r="A21" s="17"/>
      <c r="B21" s="18" t="s">
        <v>20</v>
      </c>
      <c r="C21" s="52">
        <f>利用許可申請書!C21</f>
        <v>0</v>
      </c>
      <c r="D21" s="19" t="s">
        <v>14</v>
      </c>
      <c r="E21" s="19"/>
      <c r="F21" s="19"/>
      <c r="G21" s="20"/>
    </row>
    <row r="22" spans="1:10" ht="19.95" customHeight="1">
      <c r="A22" s="8" t="s">
        <v>9</v>
      </c>
      <c r="B22" s="21" t="s">
        <v>26</v>
      </c>
      <c r="C22" s="21" t="s">
        <v>24</v>
      </c>
      <c r="D22" s="33">
        <f>利用許可申請書!D22</f>
        <v>0</v>
      </c>
      <c r="E22" s="11" t="s">
        <v>33</v>
      </c>
      <c r="F22" s="21" t="s">
        <v>24</v>
      </c>
      <c r="G22" s="80">
        <f>利用許可申請書!G22</f>
        <v>0</v>
      </c>
    </row>
    <row r="23" spans="1:10" ht="19.95" customHeight="1">
      <c r="A23" s="17"/>
      <c r="B23" s="19"/>
      <c r="C23" s="19"/>
      <c r="D23" s="19"/>
      <c r="E23" s="19"/>
      <c r="F23" s="19"/>
      <c r="G23" s="20"/>
    </row>
    <row r="24" spans="1:10" ht="19.95" customHeight="1">
      <c r="A24" s="8" t="s">
        <v>10</v>
      </c>
      <c r="B24" s="21" t="s">
        <v>27</v>
      </c>
      <c r="C24" s="30">
        <f>利用許可申請書!C24</f>
        <v>0</v>
      </c>
      <c r="D24" s="11" t="s">
        <v>28</v>
      </c>
      <c r="E24" s="8" t="s">
        <v>29</v>
      </c>
      <c r="F24" s="11"/>
      <c r="G24" s="12"/>
    </row>
    <row r="25" spans="1:10" ht="19.95" customHeight="1">
      <c r="A25" s="35" t="s">
        <v>11</v>
      </c>
      <c r="B25" s="22"/>
      <c r="C25" s="22"/>
      <c r="D25" s="23"/>
      <c r="E25" s="24" t="s">
        <v>30</v>
      </c>
      <c r="F25" s="22"/>
      <c r="G25" s="23"/>
    </row>
    <row r="26" spans="1:10" ht="19.95" customHeight="1">
      <c r="A26" s="135" t="s">
        <v>57</v>
      </c>
      <c r="B26" s="33">
        <f>利用許可申請書!C32</f>
        <v>0</v>
      </c>
      <c r="C26" s="40"/>
      <c r="D26" s="40"/>
      <c r="E26" s="204" t="s">
        <v>75</v>
      </c>
      <c r="F26" s="204"/>
      <c r="G26" s="57">
        <f>SUM(利用許可申請書!C33:C34)</f>
        <v>0</v>
      </c>
    </row>
    <row r="27" spans="1:10" ht="19.95" customHeight="1">
      <c r="A27" s="14"/>
      <c r="B27" s="28"/>
      <c r="C27" s="28"/>
      <c r="D27" s="28"/>
      <c r="E27" s="204" t="s">
        <v>86</v>
      </c>
      <c r="F27" s="204"/>
      <c r="G27" s="57">
        <f>利用許可申請書!C35</f>
        <v>0</v>
      </c>
    </row>
    <row r="28" spans="1:10" ht="19.95" customHeight="1">
      <c r="A28" s="14"/>
      <c r="B28" s="28"/>
      <c r="C28" s="28"/>
      <c r="D28" s="28"/>
      <c r="E28" s="82" t="str">
        <f>IF(G28&gt;0,"減免申請あり","減免申請なし")</f>
        <v>減免申請なし</v>
      </c>
      <c r="F28" s="47" t="s">
        <v>76</v>
      </c>
      <c r="G28" s="57">
        <f>利用料金減額・免除申請書!G32</f>
        <v>0</v>
      </c>
    </row>
    <row r="29" spans="1:10" ht="19.95" customHeight="1">
      <c r="A29" s="18"/>
      <c r="B29" s="46"/>
      <c r="C29" s="46"/>
      <c r="D29" s="46"/>
      <c r="E29" s="204" t="s">
        <v>77</v>
      </c>
      <c r="F29" s="204"/>
      <c r="G29" s="57">
        <f>G26+G27-G28</f>
        <v>0</v>
      </c>
    </row>
    <row r="30" spans="1:10" ht="19.95" customHeight="1">
      <c r="A30" s="3"/>
      <c r="B30" s="3"/>
      <c r="C30" s="3"/>
      <c r="D30" s="3"/>
      <c r="E30" s="3"/>
      <c r="F30" s="3"/>
      <c r="G30" s="3"/>
    </row>
    <row r="31" spans="1:10" ht="19.95" customHeight="1">
      <c r="A31" s="9" t="s">
        <v>78</v>
      </c>
      <c r="B31" s="11"/>
      <c r="C31" s="12"/>
      <c r="D31" s="9"/>
      <c r="E31" s="11"/>
      <c r="F31" s="12"/>
      <c r="G31" s="48" t="s">
        <v>79</v>
      </c>
    </row>
    <row r="32" spans="1:10" ht="19.95" customHeight="1">
      <c r="A32" s="228"/>
      <c r="B32" s="229"/>
      <c r="C32" s="230"/>
      <c r="D32" s="14"/>
      <c r="E32" s="15"/>
      <c r="F32" s="16"/>
      <c r="G32" s="49"/>
      <c r="J32" s="136"/>
    </row>
    <row r="33" spans="1:7" ht="19.95" customHeight="1">
      <c r="A33" s="14"/>
      <c r="B33" s="15"/>
      <c r="C33" s="16"/>
      <c r="D33" s="14"/>
      <c r="E33" s="15"/>
      <c r="F33" s="16"/>
      <c r="G33" s="25"/>
    </row>
    <row r="34" spans="1:7" ht="19.95" customHeight="1">
      <c r="A34" s="18"/>
      <c r="B34" s="19"/>
      <c r="C34" s="20"/>
      <c r="D34" s="18" t="s">
        <v>145</v>
      </c>
      <c r="E34" s="19"/>
      <c r="F34" s="20"/>
      <c r="G34" s="26"/>
    </row>
    <row r="35" spans="1:7" ht="19.95" customHeight="1">
      <c r="A35" s="3" t="s">
        <v>80</v>
      </c>
      <c r="B35" s="3"/>
      <c r="C35" s="3"/>
      <c r="D35" s="3"/>
      <c r="E35" s="3"/>
      <c r="F35" s="3"/>
      <c r="G35" s="3"/>
    </row>
    <row r="36" spans="1:7" ht="19.95" customHeight="1">
      <c r="A36" s="3" t="s">
        <v>81</v>
      </c>
      <c r="B36" s="3"/>
      <c r="C36" s="3"/>
      <c r="D36" s="3"/>
      <c r="E36" s="3"/>
      <c r="F36" s="3"/>
      <c r="G36" s="3"/>
    </row>
    <row r="37" spans="1:7" ht="19.95" customHeight="1">
      <c r="A37" s="3" t="s">
        <v>82</v>
      </c>
      <c r="B37" s="3"/>
      <c r="C37" s="3"/>
      <c r="D37" s="3"/>
      <c r="E37" s="3"/>
      <c r="F37" s="3"/>
      <c r="G37" s="3"/>
    </row>
    <row r="38" spans="1:7" ht="19.95" customHeight="1">
      <c r="A38" s="3" t="s">
        <v>83</v>
      </c>
      <c r="B38" s="3"/>
      <c r="C38" s="3"/>
      <c r="D38" s="3"/>
      <c r="E38" s="3"/>
      <c r="F38" s="3"/>
      <c r="G38" s="3"/>
    </row>
    <row r="39" spans="1:7" ht="19.95" customHeight="1">
      <c r="A39" s="3" t="s">
        <v>84</v>
      </c>
      <c r="B39" s="3"/>
      <c r="C39" s="3"/>
      <c r="D39" s="3"/>
      <c r="E39" s="3"/>
      <c r="F39" s="3"/>
      <c r="G39" s="3"/>
    </row>
  </sheetData>
  <mergeCells count="16">
    <mergeCell ref="A32:C32"/>
    <mergeCell ref="E29:F29"/>
    <mergeCell ref="F3:G3"/>
    <mergeCell ref="A7:A11"/>
    <mergeCell ref="C7:G7"/>
    <mergeCell ref="C9:G9"/>
    <mergeCell ref="B10:B11"/>
    <mergeCell ref="C10:E10"/>
    <mergeCell ref="F10:G10"/>
    <mergeCell ref="C11:E11"/>
    <mergeCell ref="F11:G11"/>
    <mergeCell ref="B12:G12"/>
    <mergeCell ref="B13:G13"/>
    <mergeCell ref="C8:G8"/>
    <mergeCell ref="E26:F26"/>
    <mergeCell ref="E27:F27"/>
  </mergeCells>
  <phoneticPr fontId="1"/>
  <conditionalFormatting sqref="C18 E18:G18">
    <cfRule type="cellIs" dxfId="12" priority="4" operator="equal">
      <formula>""</formula>
    </cfRule>
  </conditionalFormatting>
  <conditionalFormatting sqref="C20:C21 D22 C24">
    <cfRule type="cellIs" dxfId="11" priority="6" operator="equal">
      <formula>""</formula>
    </cfRule>
  </conditionalFormatting>
  <conditionalFormatting sqref="C7:G7 C8 C9:G9 C10 C11:G11 B12:G13 B14 F14">
    <cfRule type="cellIs" dxfId="10" priority="7" operator="equal">
      <formula>""</formula>
    </cfRule>
  </conditionalFormatting>
  <conditionalFormatting sqref="D16:F16">
    <cfRule type="cellIs" dxfId="9" priority="3" operator="equal">
      <formula>""</formula>
    </cfRule>
  </conditionalFormatting>
  <conditionalFormatting sqref="E28">
    <cfRule type="cellIs" dxfId="8" priority="1" operator="equal">
      <formula>"減免申請あり"</formula>
    </cfRule>
  </conditionalFormatting>
  <conditionalFormatting sqref="F10:G10">
    <cfRule type="cellIs" dxfId="7" priority="5" operator="equal">
      <formula>""</formula>
    </cfRule>
  </conditionalFormatting>
  <conditionalFormatting sqref="G22">
    <cfRule type="cellIs" dxfId="6" priority="2" operator="equal">
      <formula>""</formula>
    </cfRule>
  </conditionalFormatting>
  <dataValidations count="3">
    <dataValidation type="list" allowBlank="1" showInputMessage="1" showErrorMessage="1" sqref="D3" xr:uid="{DE8ADE9A-301F-43F5-B189-FD64CD68605B}">
      <formula1>"1,2,3,4,5,6,7,8,9,10,11,12"</formula1>
    </dataValidation>
    <dataValidation type="list" allowBlank="1" showInputMessage="1" showErrorMessage="1" sqref="A32" xr:uid="{678D56D5-5397-4F0B-BD34-39BF6CAD4ACE}">
      <formula1>"　後日入金"</formula1>
    </dataValidation>
    <dataValidation type="list" allowBlank="1" showInputMessage="1" showErrorMessage="1" sqref="D32" xr:uid="{F1CBA53C-DC3C-4FB2-B778-6F55F2179EF1}">
      <formula1>"上記の金額を領収しました。"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22860</xdr:rowOff>
                  </from>
                  <to>
                    <xdr:col>1</xdr:col>
                    <xdr:colOff>937260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15</xdr:row>
                    <xdr:rowOff>243840</xdr:rowOff>
                  </from>
                  <to>
                    <xdr:col>1</xdr:col>
                    <xdr:colOff>975360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22860</xdr:rowOff>
                  </from>
                  <to>
                    <xdr:col>1</xdr:col>
                    <xdr:colOff>670560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53340</xdr:colOff>
                    <xdr:row>21</xdr:row>
                    <xdr:rowOff>251460</xdr:rowOff>
                  </from>
                  <to>
                    <xdr:col>1</xdr:col>
                    <xdr:colOff>662940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22860</xdr:rowOff>
                  </from>
                  <to>
                    <xdr:col>2</xdr:col>
                    <xdr:colOff>624840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91440</xdr:colOff>
                    <xdr:row>14</xdr:row>
                    <xdr:rowOff>0</xdr:rowOff>
                  </from>
                  <to>
                    <xdr:col>1</xdr:col>
                    <xdr:colOff>784860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990600</xdr:colOff>
                    <xdr:row>14</xdr:row>
                    <xdr:rowOff>0</xdr:rowOff>
                  </from>
                  <to>
                    <xdr:col>2</xdr:col>
                    <xdr:colOff>670560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53340</xdr:colOff>
                    <xdr:row>22</xdr:row>
                    <xdr:rowOff>251460</xdr:rowOff>
                  </from>
                  <to>
                    <xdr:col>1</xdr:col>
                    <xdr:colOff>739140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3</xdr:col>
                    <xdr:colOff>373380</xdr:colOff>
                    <xdr:row>22</xdr:row>
                    <xdr:rowOff>236220</xdr:rowOff>
                  </from>
                  <to>
                    <xdr:col>4</xdr:col>
                    <xdr:colOff>45720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5</xdr:col>
                    <xdr:colOff>53340</xdr:colOff>
                    <xdr:row>22</xdr:row>
                    <xdr:rowOff>251460</xdr:rowOff>
                  </from>
                  <to>
                    <xdr:col>5</xdr:col>
                    <xdr:colOff>739140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5</xdr:col>
                    <xdr:colOff>601980</xdr:colOff>
                    <xdr:row>23</xdr:row>
                    <xdr:rowOff>0</xdr:rowOff>
                  </from>
                  <to>
                    <xdr:col>6</xdr:col>
                    <xdr:colOff>266700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</xdr:col>
                    <xdr:colOff>53340</xdr:colOff>
                    <xdr:row>24</xdr:row>
                    <xdr:rowOff>0</xdr:rowOff>
                  </from>
                  <to>
                    <xdr:col>1</xdr:col>
                    <xdr:colOff>739140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22860</xdr:rowOff>
                  </from>
                  <to>
                    <xdr:col>2</xdr:col>
                    <xdr:colOff>281940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0</xdr:rowOff>
                  </from>
                  <to>
                    <xdr:col>5</xdr:col>
                    <xdr:colOff>739140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5</xdr:col>
                    <xdr:colOff>601980</xdr:colOff>
                    <xdr:row>23</xdr:row>
                    <xdr:rowOff>251460</xdr:rowOff>
                  </from>
                  <to>
                    <xdr:col>6</xdr:col>
                    <xdr:colOff>274320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15240</xdr:rowOff>
                  </from>
                  <to>
                    <xdr:col>5</xdr:col>
                    <xdr:colOff>632460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1DDC25794D304DBAE27B21FCB957FC" ma:contentTypeVersion="15" ma:contentTypeDescription="新しいドキュメントを作成します。" ma:contentTypeScope="" ma:versionID="72cddee8cb5ac3b28943ff7e0a78572d">
  <xsd:schema xmlns:xsd="http://www.w3.org/2001/XMLSchema" xmlns:xs="http://www.w3.org/2001/XMLSchema" xmlns:p="http://schemas.microsoft.com/office/2006/metadata/properties" xmlns:ns2="f05cef9e-35c4-4cae-b612-241978aec258" xmlns:ns3="ef34d191-7d85-4eb2-bfea-c314952c6c6c" targetNamespace="http://schemas.microsoft.com/office/2006/metadata/properties" ma:root="true" ma:fieldsID="5da572da49b42cb5a9ed78b5b34707c8" ns2:_="" ns3:_="">
    <xsd:import namespace="f05cef9e-35c4-4cae-b612-241978aec258"/>
    <xsd:import namespace="ef34d191-7d85-4eb2-bfea-c314952c6c6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cef9e-35c4-4cae-b612-241978aec25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203f2b38-04c5-438c-aabd-1765c3069c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4d191-7d85-4eb2-bfea-c314952c6c6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ea67cc-4e69-4eeb-9228-e1b0b53f9272}" ma:internalName="TaxCatchAll" ma:showField="CatchAllData" ma:web="ef34d191-7d85-4eb2-bfea-c314952c6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4d191-7d85-4eb2-bfea-c314952c6c6c" xsi:nil="true"/>
    <lcf76f155ced4ddcb4097134ff3c332f xmlns="f05cef9e-35c4-4cae-b612-241978aec2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5E918D-9549-4964-842E-9AEBE406CE21}"/>
</file>

<file path=customXml/itemProps2.xml><?xml version="1.0" encoding="utf-8"?>
<ds:datastoreItem xmlns:ds="http://schemas.openxmlformats.org/officeDocument/2006/customXml" ds:itemID="{CAE72EE0-70AF-4B7D-813E-7B38AFE01A5E}"/>
</file>

<file path=customXml/itemProps3.xml><?xml version="1.0" encoding="utf-8"?>
<ds:datastoreItem xmlns:ds="http://schemas.openxmlformats.org/officeDocument/2006/customXml" ds:itemID="{5EBCF57F-60A1-44DE-A7CD-52DF62244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利用許可申請書</vt:lpstr>
      <vt:lpstr>利用許可申請書（追加情報）</vt:lpstr>
      <vt:lpstr>利用料金減額・免除申請書</vt:lpstr>
      <vt:lpstr>利用許可書</vt:lpstr>
      <vt:lpstr>利用許可書!Print_Area</vt:lpstr>
      <vt:lpstr>利用許可申請書!Print_Area</vt:lpstr>
      <vt:lpstr>'利用許可申請書（追加情報）'!Print_Area</vt:lpstr>
      <vt:lpstr>利用料金減額・免除申請書!Print_Area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智恵子</dc:creator>
  <cp:lastModifiedBy>小島 智恵子</cp:lastModifiedBy>
  <cp:lastPrinted>2025-05-12T02:21:39Z</cp:lastPrinted>
  <dcterms:created xsi:type="dcterms:W3CDTF">2025-04-14T08:15:31Z</dcterms:created>
  <dcterms:modified xsi:type="dcterms:W3CDTF">2025-07-16T07:23:53Z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0x010100601DDC25794D304DBAE27B21FCB957FC</vt:lpwstr>
  </property>
</Properties>
</file>