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trlProps/ctrlProp14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1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2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alcChain.xml" ContentType="application/vnd.openxmlformats-officedocument.spreadsheetml.calcChain+xml"/>
  <Override PartName="/xl/ctrlProps/ctrlProp30.xml" ContentType="application/vnd.ms-excel.controlproperties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04_運営管理物件\01_TLC物件\203_みのおキューズモール\06_かやの駐車場・広場\01.かやの広場\06.利用規定・図面・写真\申請書類（箕面市許可）\"/>
    </mc:Choice>
  </mc:AlternateContent>
  <xr:revisionPtr revIDLastSave="0" documentId="13_ncr:1_{53F5A870-45FF-47C5-8DDC-94C920EA453B}" xr6:coauthVersionLast="47" xr6:coauthVersionMax="47" xr10:uidLastSave="{00000000-0000-0000-0000-000000000000}"/>
  <bookViews>
    <workbookView xWindow="-108" yWindow="-108" windowWidth="23256" windowHeight="14016" xr2:uid="{29BEF4B7-5E60-472A-971B-D6C01E16E974}"/>
  </bookViews>
  <sheets>
    <sheet name="利用許可申請書" sheetId="1" r:id="rId1"/>
    <sheet name="利用許可申請書（追加情報）" sheetId="2" r:id="rId2"/>
    <sheet name="利用許可書" sheetId="4" state="hidden" r:id="rId3"/>
  </sheets>
  <definedNames>
    <definedName name="_xlnm.Print_Area" localSheetId="2">利用許可書!$A$1:$G$39</definedName>
    <definedName name="_xlnm.Print_Area" localSheetId="0">利用許可申請書!$A$1:$G$33</definedName>
    <definedName name="_xlnm.Print_Area" localSheetId="1">'利用許可申請書（追加情報）'!$A$1:$G$41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5" i="1"/>
  <c r="B48" i="1"/>
  <c r="A48" i="1"/>
  <c r="D48" i="1"/>
  <c r="D41" i="1"/>
  <c r="C41" i="1"/>
  <c r="B7" i="2"/>
  <c r="B44" i="1"/>
  <c r="B43" i="1"/>
  <c r="B41" i="1"/>
  <c r="G18" i="4"/>
  <c r="F41" i="1" l="1"/>
  <c r="C46" i="1"/>
  <c r="C45" i="1"/>
  <c r="C44" i="1"/>
  <c r="C43" i="1"/>
  <c r="C42" i="1"/>
  <c r="E14" i="4"/>
  <c r="F14" i="4"/>
  <c r="B46" i="1"/>
  <c r="B26" i="4"/>
  <c r="C7" i="4"/>
  <c r="E45" i="1" l="1"/>
  <c r="D42" i="1"/>
  <c r="E46" i="1"/>
  <c r="E42" i="1"/>
  <c r="E44" i="1"/>
  <c r="E43" i="1"/>
  <c r="F43" i="1" s="1"/>
  <c r="G22" i="4"/>
  <c r="D22" i="4"/>
  <c r="F45" i="1" l="1"/>
  <c r="F16" i="4"/>
  <c r="C24" i="4"/>
  <c r="C21" i="4"/>
  <c r="C20" i="4"/>
  <c r="E18" i="4"/>
  <c r="C18" i="4"/>
  <c r="D16" i="4"/>
  <c r="B14" i="4"/>
  <c r="B13" i="4"/>
  <c r="B12" i="4"/>
  <c r="C9" i="4"/>
  <c r="C8" i="4"/>
  <c r="F3" i="4"/>
  <c r="F3" i="1"/>
  <c r="F44" i="1" l="1"/>
  <c r="F42" i="1"/>
  <c r="C36" i="1" s="1"/>
  <c r="F46" i="1" l="1"/>
  <c r="C37" i="1" s="1"/>
  <c r="G27" i="4" s="1"/>
  <c r="G38" i="1" l="1"/>
  <c r="C48" i="1" s="1"/>
  <c r="G26" i="4"/>
  <c r="G29" i="4" s="1"/>
  <c r="D36" i="1"/>
  <c r="D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</author>
  </authors>
  <commentList>
    <comment ref="E18" authorId="0" shapeId="0" xr:uid="{EEFCD43E-D22B-45BD-9929-C757256F8177}">
      <text>
        <r>
          <rPr>
            <b/>
            <sz val="9"/>
            <color indexed="81"/>
            <rFont val="MS P ゴシック"/>
            <family val="3"/>
            <charset val="128"/>
          </rPr>
          <t>準備時間を含めて利用時間をご入力ください。</t>
        </r>
      </text>
    </comment>
    <comment ref="G18" authorId="0" shapeId="0" xr:uid="{E2D259C7-F738-429C-90F3-564665508273}">
      <text>
        <r>
          <rPr>
            <b/>
            <sz val="9"/>
            <color indexed="81"/>
            <rFont val="MS P ゴシック"/>
            <family val="3"/>
            <charset val="128"/>
          </rPr>
          <t>※利用時間は3時間単位で設定ください。3時間に満たない場合でも3時間としてご入力ください。</t>
        </r>
      </text>
    </comment>
  </commentList>
</comments>
</file>

<file path=xl/sharedStrings.xml><?xml version="1.0" encoding="utf-8"?>
<sst xmlns="http://schemas.openxmlformats.org/spreadsheetml/2006/main" count="188" uniqueCount="141">
  <si>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</si>
  <si>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箕面市かやの広場施設利用許可申請書</t>
    <rPh sb="0" eb="3">
      <t>ミノオシ</t>
    </rPh>
    <rPh sb="6" eb="8">
      <t>ヒロバ</t>
    </rPh>
    <rPh sb="8" eb="12">
      <t>シセツリヨウ</t>
    </rPh>
    <rPh sb="12" eb="14">
      <t>キョカ</t>
    </rPh>
    <rPh sb="14" eb="17">
      <t>シンセイショ</t>
    </rPh>
    <phoneticPr fontId="1"/>
  </si>
  <si>
    <t>（宛先）箕面市かやの広場指定管理者</t>
    <rPh sb="1" eb="3">
      <t>アテサキ</t>
    </rPh>
    <rPh sb="4" eb="7">
      <t>ミノオシ</t>
    </rPh>
    <rPh sb="10" eb="12">
      <t>ヒロバ</t>
    </rPh>
    <rPh sb="12" eb="14">
      <t>シテイ</t>
    </rPh>
    <rPh sb="14" eb="17">
      <t>カンリシャ</t>
    </rPh>
    <phoneticPr fontId="1"/>
  </si>
  <si>
    <t>次のとおり箕面市かやの広場を利用したいので申請します。</t>
    <rPh sb="0" eb="1">
      <t>ツギ</t>
    </rPh>
    <rPh sb="5" eb="8">
      <t>ミノオシ</t>
    </rPh>
    <rPh sb="11" eb="13">
      <t>ヒロバ</t>
    </rPh>
    <rPh sb="14" eb="16">
      <t>リヨウ</t>
    </rPh>
    <rPh sb="21" eb="23">
      <t>シンセイ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</si>
  <si>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</si>
  <si>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</si>
  <si>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</si>
  <si>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利用目的</t>
    <rPh sb="0" eb="2">
      <t>リヨウ</t>
    </rPh>
    <rPh sb="2" eb="4">
      <t>モクテキ</t>
    </rPh>
    <phoneticPr fontId="1"/>
  </si>
  <si>
    <t>利用施設</t>
    <rPh sb="0" eb="4">
      <t>リヨウシセツ</t>
    </rPh>
    <phoneticPr fontId="1"/>
  </si>
  <si>
    <t>付属設備</t>
    <rPh sb="0" eb="4">
      <t>フゾクセツビ</t>
    </rPh>
    <phoneticPr fontId="1"/>
  </si>
  <si>
    <t>入場料の徴収</t>
    <rPh sb="0" eb="3">
      <t>ニュウジョウリョウ</t>
    </rPh>
    <rPh sb="4" eb="6">
      <t>チョウシュウ</t>
    </rPh>
    <phoneticPr fontId="1"/>
  </si>
  <si>
    <t>飲食の有無</t>
    <rPh sb="0" eb="2">
      <t>インショク</t>
    </rPh>
    <rPh sb="3" eb="5">
      <t>ウム</t>
    </rPh>
    <phoneticPr fontId="1"/>
  </si>
  <si>
    <t>備考</t>
    <rPh sb="0" eb="2">
      <t>ビコウ</t>
    </rPh>
    <phoneticPr fontId="1"/>
  </si>
  <si>
    <t>利用日</t>
    <rPh sb="0" eb="3">
      <t>リヨウビ</t>
    </rPh>
    <phoneticPr fontId="1"/>
  </si>
  <si>
    <t>件</t>
    <rPh sb="0" eb="1">
      <t>ケン</t>
    </rPh>
    <phoneticPr fontId="1"/>
  </si>
  <si>
    <t>人</t>
    <rPh sb="0" eb="1">
      <t>ニン</t>
    </rPh>
    <phoneticPr fontId="1"/>
  </si>
  <si>
    <t>催し物名</t>
    <rPh sb="0" eb="1">
      <t>モヨオ</t>
    </rPh>
    <rPh sb="2" eb="3">
      <t>モノ</t>
    </rPh>
    <rPh sb="3" eb="4">
      <t>メイ</t>
    </rPh>
    <phoneticPr fontId="1"/>
  </si>
  <si>
    <t>　１．独占利用</t>
    <rPh sb="3" eb="5">
      <t>ドクセン</t>
    </rPh>
    <rPh sb="5" eb="7">
      <t>リヨウ</t>
    </rPh>
    <phoneticPr fontId="1"/>
  </si>
  <si>
    <t>　　※別途、利用位置図を添付してください。</t>
    <rPh sb="3" eb="5">
      <t>ベット</t>
    </rPh>
    <rPh sb="6" eb="8">
      <t>リヨウ</t>
    </rPh>
    <rPh sb="8" eb="11">
      <t>イチズ</t>
    </rPh>
    <rPh sb="12" eb="14">
      <t>テンプ</t>
    </rPh>
    <phoneticPr fontId="1"/>
  </si>
  <si>
    <t>　２．移動利用</t>
    <rPh sb="3" eb="5">
      <t>イドウ</t>
    </rPh>
    <rPh sb="5" eb="7">
      <t>リヨウ</t>
    </rPh>
    <phoneticPr fontId="1"/>
  </si>
  <si>
    <t>　３．撮影利用</t>
    <rPh sb="3" eb="5">
      <t>サツエイ</t>
    </rPh>
    <rPh sb="5" eb="7">
      <t>リヨウ</t>
    </rPh>
    <phoneticPr fontId="1"/>
  </si>
  <si>
    <t>会社名／氏名</t>
    <rPh sb="0" eb="3">
      <t>カイシャメイ</t>
    </rPh>
    <rPh sb="4" eb="6">
      <t>シメイ</t>
    </rPh>
    <phoneticPr fontId="1"/>
  </si>
  <si>
    <t>印</t>
    <rPh sb="0" eb="1">
      <t>イン</t>
    </rPh>
    <phoneticPr fontId="1"/>
  </si>
  <si>
    <t>（</t>
    <phoneticPr fontId="1"/>
  </si>
  <si>
    <t>営利／非営利</t>
    <rPh sb="0" eb="2">
      <t>エイリ</t>
    </rPh>
    <rPh sb="3" eb="6">
      <t>ヒエイリ</t>
    </rPh>
    <phoneticPr fontId="1"/>
  </si>
  <si>
    <t>≪</t>
    <phoneticPr fontId="1"/>
  </si>
  <si>
    <t>（最高</t>
    <rPh sb="1" eb="3">
      <t>サイコウ</t>
    </rPh>
    <phoneticPr fontId="1"/>
  </si>
  <si>
    <t>円）</t>
    <rPh sb="0" eb="1">
      <t>エン</t>
    </rPh>
    <phoneticPr fontId="1"/>
  </si>
  <si>
    <t>販売行為の有無</t>
    <rPh sb="0" eb="2">
      <t>ハンバイ</t>
    </rPh>
    <rPh sb="2" eb="4">
      <t>コウイ</t>
    </rPh>
    <rPh sb="5" eb="7">
      <t>ウム</t>
    </rPh>
    <phoneticPr fontId="1"/>
  </si>
  <si>
    <t>一般入場の可否</t>
    <rPh sb="0" eb="2">
      <t>イッパン</t>
    </rPh>
    <rPh sb="2" eb="4">
      <t>ニュウジョウ</t>
    </rPh>
    <rPh sb="5" eb="7">
      <t>カヒ</t>
    </rPh>
    <phoneticPr fontId="1"/>
  </si>
  <si>
    <t>回線)</t>
    <rPh sb="0" eb="2">
      <t>カイセン</t>
    </rPh>
    <phoneticPr fontId="1"/>
  </si>
  <si>
    <t>請求書送付情報
住所/宛先</t>
    <rPh sb="0" eb="3">
      <t>セイキュウショ</t>
    </rPh>
    <rPh sb="3" eb="5">
      <t>ソウフ</t>
    </rPh>
    <rPh sb="5" eb="7">
      <t>ジョウホウ</t>
    </rPh>
    <rPh sb="8" eb="10">
      <t>ジュウショ</t>
    </rPh>
    <rPh sb="11" eb="13">
      <t>アテサキ</t>
    </rPh>
    <phoneticPr fontId="1"/>
  </si>
  <si>
    <t>　　</t>
    <phoneticPr fontId="1"/>
  </si>
  <si>
    <t>※新規、または上記と異なる場合ご記入ください</t>
    <rPh sb="1" eb="3">
      <t>シンキ</t>
    </rPh>
    <rPh sb="7" eb="9">
      <t>ジョウキ</t>
    </rPh>
    <rPh sb="10" eb="11">
      <t>コト</t>
    </rPh>
    <rPh sb="13" eb="15">
      <t>バアイ</t>
    </rPh>
    <rPh sb="16" eb="18">
      <t>キニュウ</t>
    </rPh>
    <phoneticPr fontId="1"/>
  </si>
  <si>
    <t>催し物、撮影利用等に関しては、別途計画書を提出してください。</t>
    <rPh sb="0" eb="1">
      <t>モヨオ</t>
    </rPh>
    <rPh sb="2" eb="3">
      <t>モノ</t>
    </rPh>
    <rPh sb="4" eb="6">
      <t>サツエイ</t>
    </rPh>
    <rPh sb="6" eb="9">
      <t>リヨウナド</t>
    </rPh>
    <rPh sb="10" eb="11">
      <t>カン</t>
    </rPh>
    <rPh sb="15" eb="17">
      <t>ベット</t>
    </rPh>
    <rPh sb="17" eb="19">
      <t>ケイカク</t>
    </rPh>
    <rPh sb="19" eb="20">
      <t>ショ</t>
    </rPh>
    <rPh sb="21" eb="23">
      <t>テイシュツ</t>
    </rPh>
    <phoneticPr fontId="1"/>
  </si>
  <si>
    <t>物品搬入のため車両を乗り入れる場合は、備考欄に記入してください。</t>
    <rPh sb="0" eb="2">
      <t>ブッピン</t>
    </rPh>
    <rPh sb="2" eb="4">
      <t>ハンニュウ</t>
    </rPh>
    <rPh sb="7" eb="9">
      <t>シャリョウ</t>
    </rPh>
    <rPh sb="10" eb="11">
      <t>ノ</t>
    </rPh>
    <rPh sb="12" eb="13">
      <t>イ</t>
    </rPh>
    <rPh sb="15" eb="17">
      <t>バアイ</t>
    </rPh>
    <rPh sb="19" eb="22">
      <t>ビコウラン</t>
    </rPh>
    <rPh sb="23" eb="25">
      <t>キニュウ</t>
    </rPh>
    <phoneticPr fontId="1"/>
  </si>
  <si>
    <t>特別の設備設置等の許可を受けようとするときは、その内容を記載した書類を添付してください。</t>
    <rPh sb="0" eb="2">
      <t>トクベツ</t>
    </rPh>
    <rPh sb="3" eb="5">
      <t>セツビ</t>
    </rPh>
    <rPh sb="5" eb="7">
      <t>セッチ</t>
    </rPh>
    <rPh sb="7" eb="8">
      <t>ナド</t>
    </rPh>
    <rPh sb="9" eb="11">
      <t>キョカ</t>
    </rPh>
    <rPh sb="12" eb="13">
      <t>ウ</t>
    </rPh>
    <rPh sb="25" eb="27">
      <t>ナイヨウ</t>
    </rPh>
    <rPh sb="28" eb="30">
      <t>キサイ</t>
    </rPh>
    <rPh sb="32" eb="34">
      <t>ショルイ</t>
    </rPh>
    <rPh sb="35" eb="37">
      <t>テンプ</t>
    </rPh>
    <phoneticPr fontId="1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</si>
  <si>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</si>
  <si>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次のとおり箕面市かやの広場を利用を許可します。</t>
    <rPh sb="0" eb="1">
      <t>ツギ</t>
    </rPh>
    <rPh sb="5" eb="8">
      <t>ミノオシ</t>
    </rPh>
    <rPh sb="11" eb="13">
      <t>ヒロバ</t>
    </rPh>
    <rPh sb="14" eb="16">
      <t>リヨウ</t>
    </rPh>
    <rPh sb="17" eb="19">
      <t>キョカ</t>
    </rPh>
    <phoneticPr fontId="1"/>
  </si>
  <si>
    <t>箕面市立かやの広場指定管理者</t>
    <rPh sb="0" eb="2">
      <t>ミノオ</t>
    </rPh>
    <rPh sb="2" eb="4">
      <t>シリツ</t>
    </rPh>
    <rPh sb="7" eb="9">
      <t>ヒロバ</t>
    </rPh>
    <rPh sb="9" eb="11">
      <t>シテイ</t>
    </rPh>
    <rPh sb="11" eb="14">
      <t>カンリシャ</t>
    </rPh>
    <phoneticPr fontId="1"/>
  </si>
  <si>
    <t>利用開始時間</t>
    <rPh sb="0" eb="2">
      <t>リヨウ</t>
    </rPh>
    <rPh sb="2" eb="4">
      <t>カイシ</t>
    </rPh>
    <rPh sb="4" eb="6">
      <t>ジカン</t>
    </rPh>
    <phoneticPr fontId="1"/>
  </si>
  <si>
    <t>利用終了時間</t>
    <rPh sb="0" eb="2">
      <t>リヨウ</t>
    </rPh>
    <rPh sb="2" eb="4">
      <t>シュウリョウ</t>
    </rPh>
    <rPh sb="4" eb="6">
      <t>ジカン</t>
    </rPh>
    <phoneticPr fontId="1"/>
  </si>
  <si>
    <t>整理番号</t>
    <rPh sb="0" eb="4">
      <t>セイリバンゴウ</t>
    </rPh>
    <phoneticPr fontId="1"/>
  </si>
  <si>
    <t>営利</t>
    <rPh sb="0" eb="2">
      <t>エイリ</t>
    </rPh>
    <phoneticPr fontId="1"/>
  </si>
  <si>
    <t>非営利</t>
    <rPh sb="0" eb="3">
      <t>ヒエイリ</t>
    </rPh>
    <phoneticPr fontId="1"/>
  </si>
  <si>
    <t>時間</t>
    <rPh sb="0" eb="2">
      <t>ジカン</t>
    </rPh>
    <phoneticPr fontId="1"/>
  </si>
  <si>
    <t>移動利用</t>
    <rPh sb="0" eb="2">
      <t>イドウ</t>
    </rPh>
    <rPh sb="2" eb="4">
      <t>リヨウ</t>
    </rPh>
    <phoneticPr fontId="1"/>
  </si>
  <si>
    <t>撮影利用</t>
    <rPh sb="0" eb="2">
      <t>サツエイ</t>
    </rPh>
    <rPh sb="2" eb="4">
      <t>リヨウ</t>
    </rPh>
    <phoneticPr fontId="1"/>
  </si>
  <si>
    <t>ステージ</t>
    <phoneticPr fontId="1"/>
  </si>
  <si>
    <t>広場利用</t>
    <rPh sb="0" eb="2">
      <t>ヒロバ</t>
    </rPh>
    <rPh sb="2" eb="4">
      <t>リヨウ</t>
    </rPh>
    <phoneticPr fontId="1"/>
  </si>
  <si>
    <t>単位</t>
    <rPh sb="0" eb="2">
      <t>タンイ</t>
    </rPh>
    <phoneticPr fontId="1"/>
  </si>
  <si>
    <t>100㎡</t>
    <phoneticPr fontId="1"/>
  </si>
  <si>
    <t>3時間</t>
    <rPh sb="1" eb="3">
      <t>ジカン</t>
    </rPh>
    <phoneticPr fontId="1"/>
  </si>
  <si>
    <t>1人</t>
    <rPh sb="1" eb="2">
      <t>ニン</t>
    </rPh>
    <phoneticPr fontId="1"/>
  </si>
  <si>
    <t>1日</t>
    <rPh sb="1" eb="2">
      <t>ニチ</t>
    </rPh>
    <phoneticPr fontId="1"/>
  </si>
  <si>
    <t>‐</t>
    <phoneticPr fontId="1"/>
  </si>
  <si>
    <t>分電盤</t>
    <rPh sb="0" eb="3">
      <t>ブンデンバン</t>
    </rPh>
    <phoneticPr fontId="1"/>
  </si>
  <si>
    <t>台</t>
    <rPh sb="0" eb="1">
      <t>ダイ</t>
    </rPh>
    <phoneticPr fontId="1"/>
  </si>
  <si>
    <t>回線</t>
    <rPh sb="0" eb="2">
      <t>カイセン</t>
    </rPh>
    <phoneticPr fontId="1"/>
  </si>
  <si>
    <t>合計</t>
    <rPh sb="0" eb="2">
      <t>ゴウケイ</t>
    </rPh>
    <phoneticPr fontId="1"/>
  </si>
  <si>
    <t>施設利用料金</t>
    <rPh sb="0" eb="2">
      <t>シセツ</t>
    </rPh>
    <rPh sb="2" eb="4">
      <t>リヨウ</t>
    </rPh>
    <rPh sb="4" eb="6">
      <t>リョウキン</t>
    </rPh>
    <phoneticPr fontId="1"/>
  </si>
  <si>
    <t>減免額</t>
    <rPh sb="0" eb="2">
      <t>ゲンメン</t>
    </rPh>
    <rPh sb="2" eb="3">
      <t>ガク</t>
    </rPh>
    <phoneticPr fontId="1"/>
  </si>
  <si>
    <t>合計</t>
    <rPh sb="0" eb="2">
      <t>ゴウケイ</t>
    </rPh>
    <phoneticPr fontId="1"/>
  </si>
  <si>
    <t>※許可条件</t>
    <rPh sb="1" eb="3">
      <t>キョカ</t>
    </rPh>
    <rPh sb="3" eb="5">
      <t>ジョウケン</t>
    </rPh>
    <phoneticPr fontId="1"/>
  </si>
  <si>
    <t>（注）１　利用するときは、この許可証を携帯してください。</t>
    <rPh sb="1" eb="2">
      <t>チュウ</t>
    </rPh>
    <rPh sb="5" eb="7">
      <t>リヨウ</t>
    </rPh>
    <rPh sb="15" eb="18">
      <t>キョカショウ</t>
    </rPh>
    <rPh sb="19" eb="21">
      <t>ケイタイ</t>
    </rPh>
    <phoneticPr fontId="1"/>
  </si>
  <si>
    <t>　　　２　行為をする前に必ず許可証を係員に提示し、その指示に従ってください。</t>
    <rPh sb="5" eb="7">
      <t>コウイ</t>
    </rPh>
    <rPh sb="10" eb="11">
      <t>マエ</t>
    </rPh>
    <rPh sb="12" eb="13">
      <t>カナラ</t>
    </rPh>
    <rPh sb="14" eb="17">
      <t>キョカショウ</t>
    </rPh>
    <rPh sb="18" eb="20">
      <t>カカリイン</t>
    </rPh>
    <rPh sb="21" eb="23">
      <t>テイジ</t>
    </rPh>
    <rPh sb="27" eb="29">
      <t>シジ</t>
    </rPh>
    <rPh sb="30" eb="31">
      <t>シタガ</t>
    </rPh>
    <phoneticPr fontId="1"/>
  </si>
  <si>
    <t>　　　３　管理上支障がある場合その他やむを得ない理由がある場合は、利用の取消、利用日時の変更などをお願い</t>
    <rPh sb="5" eb="8">
      <t>カンリジョウ</t>
    </rPh>
    <rPh sb="8" eb="10">
      <t>シショウ</t>
    </rPh>
    <rPh sb="13" eb="15">
      <t>バアイ</t>
    </rPh>
    <rPh sb="17" eb="18">
      <t>ホカ</t>
    </rPh>
    <rPh sb="21" eb="22">
      <t>エ</t>
    </rPh>
    <rPh sb="24" eb="26">
      <t>リユウ</t>
    </rPh>
    <rPh sb="29" eb="31">
      <t>バアイ</t>
    </rPh>
    <rPh sb="33" eb="35">
      <t>リヨウ</t>
    </rPh>
    <rPh sb="36" eb="38">
      <t>トリケシ</t>
    </rPh>
    <rPh sb="39" eb="41">
      <t>リヨウ</t>
    </rPh>
    <rPh sb="41" eb="43">
      <t>ニチジ</t>
    </rPh>
    <rPh sb="44" eb="46">
      <t>ヘンコウ</t>
    </rPh>
    <rPh sb="50" eb="51">
      <t>ネガ</t>
    </rPh>
    <phoneticPr fontId="1"/>
  </si>
  <si>
    <t>　　　　　することがありますので御了承ください。</t>
    <rPh sb="16" eb="19">
      <t>ゴリョウショウ</t>
    </rPh>
    <phoneticPr fontId="1"/>
  </si>
  <si>
    <t>　　　４　許可期間中における事故等については、自己の責任において解決してください。</t>
    <rPh sb="5" eb="10">
      <t>キョカキカンチュウ</t>
    </rPh>
    <rPh sb="14" eb="16">
      <t>ジコ</t>
    </rPh>
    <rPh sb="16" eb="17">
      <t>ナド</t>
    </rPh>
    <rPh sb="23" eb="25">
      <t>ジコ</t>
    </rPh>
    <rPh sb="26" eb="28">
      <t>セキニン</t>
    </rPh>
    <rPh sb="32" eb="34">
      <t>カイケツ</t>
    </rPh>
    <phoneticPr fontId="1"/>
  </si>
  <si>
    <t>付属設備利用料金</t>
    <rPh sb="0" eb="2">
      <t>フゾク</t>
    </rPh>
    <rPh sb="2" eb="4">
      <t>セツビ</t>
    </rPh>
    <rPh sb="4" eb="8">
      <t>リヨウリョウキン</t>
    </rPh>
    <phoneticPr fontId="1"/>
  </si>
  <si>
    <t>箕面市かやの広場施設利用許可書</t>
    <rPh sb="0" eb="3">
      <t>ミノオシ</t>
    </rPh>
    <rPh sb="6" eb="8">
      <t>ヒロバ</t>
    </rPh>
    <rPh sb="8" eb="12">
      <t>シセツリヨウ</t>
    </rPh>
    <rPh sb="12" eb="15">
      <t>キョカショ</t>
    </rPh>
    <phoneticPr fontId="1"/>
  </si>
  <si>
    <t>その他</t>
    <rPh sb="2" eb="3">
      <t>タ</t>
    </rPh>
    <phoneticPr fontId="1"/>
  </si>
  <si>
    <t>（</t>
    <phoneticPr fontId="1"/>
  </si>
  <si>
    <t>開始時間</t>
    <rPh sb="0" eb="2">
      <t>カイシ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</si>
  <si>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</si>
  <si>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</si>
  <si>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終了時間</t>
    <rPh sb="0" eb="2">
      <t>シュウリョウ</t>
    </rPh>
    <rPh sb="2" eb="4">
      <t>ジカン</t>
    </rPh>
    <phoneticPr fontId="1"/>
  </si>
  <si>
    <t>分～</t>
    <rPh sb="0" eb="1">
      <t>フン</t>
    </rPh>
    <phoneticPr fontId="1"/>
  </si>
  <si>
    <t>箕面市立かやの広場ご利用にあたる追加事項　※Excelデータをご提出ください。</t>
    <rPh sb="0" eb="4">
      <t>ミノオシリツ</t>
    </rPh>
    <rPh sb="7" eb="9">
      <t>ヒロバ</t>
    </rPh>
    <rPh sb="10" eb="12">
      <t>リヨウ</t>
    </rPh>
    <rPh sb="16" eb="18">
      <t>ツイカ</t>
    </rPh>
    <rPh sb="18" eb="20">
      <t>ジコウ</t>
    </rPh>
    <rPh sb="32" eb="34">
      <t>テイシュツ</t>
    </rPh>
    <phoneticPr fontId="1"/>
  </si>
  <si>
    <t>消費税を含んだ価格表記で記載頂けない場合、価格表記部分を省かせていただくことがございます。</t>
    <phoneticPr fontId="1"/>
  </si>
  <si>
    <t>注１</t>
    <phoneticPr fontId="1"/>
  </si>
  <si>
    <t>注２</t>
  </si>
  <si>
    <t>注４</t>
    <phoneticPr fontId="1"/>
  </si>
  <si>
    <t>注５</t>
    <phoneticPr fontId="1"/>
  </si>
  <si>
    <t>注３</t>
    <phoneticPr fontId="1"/>
  </si>
  <si>
    <t>文字数や表現等の都合上、修正させていただくことがございます。</t>
    <phoneticPr fontId="1"/>
  </si>
  <si>
    <t>画像等を掲載したい場合はメールにてご連絡をお願いします。</t>
    <phoneticPr fontId="1"/>
  </si>
  <si>
    <t>掲出順を選ぶことはできません。</t>
    <phoneticPr fontId="1"/>
  </si>
  <si>
    <t>商品やサービスの価格については、必ず消費税等を含んだ価格表記でお願い致します。</t>
    <phoneticPr fontId="1"/>
  </si>
  <si>
    <t>連絡先/TEL</t>
    <rPh sb="0" eb="3">
      <t>レンラクサキ</t>
    </rPh>
    <phoneticPr fontId="1"/>
  </si>
  <si>
    <t>リンク名</t>
    <rPh sb="3" eb="4">
      <t>メイ</t>
    </rPh>
    <phoneticPr fontId="1"/>
  </si>
  <si>
    <t>1件</t>
    <rPh sb="1" eb="2">
      <t>ケン</t>
    </rPh>
    <phoneticPr fontId="1"/>
  </si>
  <si>
    <t>HP情報掲出期間は原則イベント開催4週間前から当日迄となります。</t>
    <phoneticPr fontId="1"/>
  </si>
  <si>
    <t>　●お客様用問い合わせ電話番号</t>
    <rPh sb="3" eb="5">
      <t>キャクサマ</t>
    </rPh>
    <rPh sb="5" eb="6">
      <t>ヨウ</t>
    </rPh>
    <rPh sb="6" eb="7">
      <t>ト</t>
    </rPh>
    <rPh sb="8" eb="9">
      <t>ア</t>
    </rPh>
    <rPh sb="11" eb="15">
      <t>デンワバンゴウ</t>
    </rPh>
    <phoneticPr fontId="1"/>
  </si>
  <si>
    <t>■みのおキューズモール公式ホームページへの掲載情報をご記入ください。</t>
    <rPh sb="11" eb="13">
      <t>コウシキ</t>
    </rPh>
    <rPh sb="23" eb="25">
      <t>ジョウホウ</t>
    </rPh>
    <phoneticPr fontId="1"/>
  </si>
  <si>
    <r>
      <t>　●画像</t>
    </r>
    <r>
      <rPr>
        <sz val="10"/>
        <color theme="1"/>
        <rFont val="ＭＳ 明朝"/>
        <family val="1"/>
        <charset val="128"/>
      </rPr>
      <t> </t>
    </r>
    <r>
      <rPr>
        <sz val="10"/>
        <color theme="1"/>
        <rFont val="BIZ UDPゴシック"/>
        <family val="3"/>
        <charset val="128"/>
      </rPr>
      <t>（掲出する場合はメールにてデータをお送りください。）</t>
    </r>
    <phoneticPr fontId="1"/>
  </si>
  <si>
    <t>　●本書記載内容を確認の上、以下チェックボックスへのチェックをお願い致します。</t>
    <phoneticPr fontId="1"/>
  </si>
  <si>
    <t>URL/SNS</t>
    <phoneticPr fontId="1"/>
  </si>
  <si>
    <t>URL/SNS</t>
    <phoneticPr fontId="1"/>
  </si>
  <si>
    <t>景品表示法とは</t>
    <rPh sb="0" eb="5">
      <t>ケイヒンヒョウジホウ</t>
    </rPh>
    <phoneticPr fontId="1"/>
  </si>
  <si>
    <t>minoh_qm@tokyuland-scm.co.jp</t>
    <phoneticPr fontId="1"/>
  </si>
  <si>
    <t>画像送信先</t>
    <phoneticPr fontId="1"/>
  </si>
  <si>
    <t>①野外ステージ利用料</t>
    <rPh sb="1" eb="3">
      <t>ヤガイ</t>
    </rPh>
    <rPh sb="7" eb="10">
      <t>リヨウリョウ</t>
    </rPh>
    <phoneticPr fontId="1"/>
  </si>
  <si>
    <t>③付属施設利用料</t>
    <rPh sb="1" eb="5">
      <t>フゾクシセツ</t>
    </rPh>
    <rPh sb="5" eb="8">
      <t>リヨウリョウ</t>
    </rPh>
    <phoneticPr fontId="1"/>
  </si>
  <si>
    <t>④減免</t>
    <rPh sb="1" eb="3">
      <t>ゲンメン</t>
    </rPh>
    <phoneticPr fontId="1"/>
  </si>
  <si>
    <t>②広場利用料</t>
    <rPh sb="1" eb="3">
      <t>ヒロバ</t>
    </rPh>
    <rPh sb="3" eb="6">
      <t>リヨウリョウ</t>
    </rPh>
    <phoneticPr fontId="1"/>
  </si>
  <si>
    <r>
      <t>①</t>
    </r>
    <r>
      <rPr>
        <b/>
        <sz val="10"/>
        <color rgb="FFFF0000"/>
        <rFont val="ＭＳ 明朝"/>
        <family val="1"/>
        <charset val="128"/>
      </rPr>
      <t>＋</t>
    </r>
    <r>
      <rPr>
        <b/>
        <sz val="10"/>
        <color theme="1"/>
        <rFont val="ＭＳ 明朝"/>
        <family val="1"/>
        <charset val="128"/>
      </rPr>
      <t>②</t>
    </r>
    <r>
      <rPr>
        <b/>
        <sz val="10"/>
        <color rgb="FFFF0000"/>
        <rFont val="ＭＳ 明朝"/>
        <family val="1"/>
        <charset val="128"/>
      </rPr>
      <t>＋</t>
    </r>
    <r>
      <rPr>
        <b/>
        <sz val="10"/>
        <color theme="1"/>
        <rFont val="ＭＳ 明朝"/>
        <family val="1"/>
        <charset val="128"/>
      </rPr>
      <t>③</t>
    </r>
    <r>
      <rPr>
        <b/>
        <sz val="10"/>
        <color rgb="FF0070C0"/>
        <rFont val="ＭＳ 明朝"/>
        <family val="1"/>
        <charset val="128"/>
      </rPr>
      <t>-</t>
    </r>
    <r>
      <rPr>
        <b/>
        <sz val="10"/>
        <color theme="1"/>
        <rFont val="ＭＳ 明朝"/>
        <family val="1"/>
        <charset val="128"/>
      </rPr>
      <t>④</t>
    </r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</si>
  <si>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</si>
  <si>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</si>
  <si>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　１．利用面積</t>
    <rPh sb="3" eb="5">
      <t>リヨウ</t>
    </rPh>
    <rPh sb="5" eb="7">
      <t>メンセキ</t>
    </rPh>
    <phoneticPr fontId="1"/>
  </si>
  <si>
    <t>①野外ステージ</t>
    <rPh sb="1" eb="3">
      <t>ヤガイ</t>
    </rPh>
    <phoneticPr fontId="1"/>
  </si>
  <si>
    <t>単価</t>
    <rPh sb="0" eb="2">
      <t>タンカ</t>
    </rPh>
    <phoneticPr fontId="1"/>
  </si>
  <si>
    <t>日数</t>
    <rPh sb="0" eb="2">
      <t>ニッスウ</t>
    </rPh>
    <phoneticPr fontId="1"/>
  </si>
  <si>
    <t>　移動利用</t>
    <rPh sb="1" eb="3">
      <t>イドウ</t>
    </rPh>
    <rPh sb="3" eb="5">
      <t>リヨウ</t>
    </rPh>
    <phoneticPr fontId="1"/>
  </si>
  <si>
    <t>　撮影利用</t>
    <rPh sb="1" eb="3">
      <t>サツエイ</t>
    </rPh>
    <rPh sb="3" eb="5">
      <t>リヨウ</t>
    </rPh>
    <phoneticPr fontId="1"/>
  </si>
  <si>
    <t>広さ／人／件</t>
    <rPh sb="0" eb="1">
      <t>ヒロ</t>
    </rPh>
    <rPh sb="3" eb="4">
      <t>ニン</t>
    </rPh>
    <rPh sb="5" eb="6">
      <t>ケン</t>
    </rPh>
    <phoneticPr fontId="1"/>
  </si>
  <si>
    <t>③付属（分電盤）</t>
    <rPh sb="1" eb="3">
      <t>フゾク</t>
    </rPh>
    <rPh sb="4" eb="7">
      <t>ブンデンバン</t>
    </rPh>
    <phoneticPr fontId="1"/>
  </si>
  <si>
    <t>　ドラムリール</t>
    <phoneticPr fontId="1"/>
  </si>
  <si>
    <t>-</t>
    <phoneticPr fontId="1"/>
  </si>
  <si>
    <t>ﾄﾞﾗﾑﾘｰﾙ</t>
    <phoneticPr fontId="1"/>
  </si>
  <si>
    <t>管理者専用欄</t>
    <rPh sb="0" eb="3">
      <t>カンリシャ</t>
    </rPh>
    <rPh sb="3" eb="5">
      <t>センヨウ</t>
    </rPh>
    <rPh sb="5" eb="6">
      <t>ラン</t>
    </rPh>
    <phoneticPr fontId="1"/>
  </si>
  <si>
    <t>　　小計(①＋②＋③）</t>
    <rPh sb="2" eb="4">
      <t>ショウケイ</t>
    </rPh>
    <phoneticPr fontId="1"/>
  </si>
  <si>
    <t>箕面市立かやの広場指定管理者</t>
    <rPh sb="0" eb="2">
      <t>ミノオ</t>
    </rPh>
    <rPh sb="2" eb="4">
      <t>シリツ</t>
    </rPh>
    <rPh sb="7" eb="9">
      <t>ヒロバ</t>
    </rPh>
    <rPh sb="9" eb="14">
      <t>シテイカンリシャ</t>
    </rPh>
    <phoneticPr fontId="1"/>
  </si>
  <si>
    <t>　●お客様用問い合わせ窓口名</t>
    <rPh sb="3" eb="5">
      <t>キャクサマ</t>
    </rPh>
    <rPh sb="5" eb="6">
      <t>ヨウ</t>
    </rPh>
    <rPh sb="6" eb="7">
      <t>ト</t>
    </rPh>
    <rPh sb="8" eb="9">
      <t>ア</t>
    </rPh>
    <rPh sb="11" eb="13">
      <t>マドグチ</t>
    </rPh>
    <rPh sb="13" eb="14">
      <t>メイ</t>
    </rPh>
    <phoneticPr fontId="1"/>
  </si>
  <si>
    <t>-</t>
    <phoneticPr fontId="1"/>
  </si>
  <si>
    <t>■イベント催しにスピーカーでの音出しはありますか？</t>
    <rPh sb="5" eb="6">
      <t>モヨオ</t>
    </rPh>
    <rPh sb="15" eb="17">
      <t>オトダ</t>
    </rPh>
    <phoneticPr fontId="1"/>
  </si>
  <si>
    <t>団体名/主催者名</t>
    <rPh sb="0" eb="3">
      <t>ダンタイメイ</t>
    </rPh>
    <rPh sb="4" eb="7">
      <t>シュサイシャ</t>
    </rPh>
    <rPh sb="7" eb="8">
      <t>メイ</t>
    </rPh>
    <phoneticPr fontId="1"/>
  </si>
  <si>
    <t>　●問い合わせ受付時間（例：平日10:00～17:00）</t>
    <rPh sb="2" eb="3">
      <t>ト</t>
    </rPh>
    <rPh sb="4" eb="5">
      <t>ア</t>
    </rPh>
    <rPh sb="7" eb="9">
      <t>ウケツケ</t>
    </rPh>
    <rPh sb="9" eb="11">
      <t>ジカン</t>
    </rPh>
    <rPh sb="12" eb="13">
      <t>レイ</t>
    </rPh>
    <rPh sb="14" eb="16">
      <t>ヘイジツ</t>
    </rPh>
    <phoneticPr fontId="1"/>
  </si>
  <si>
    <t>-</t>
  </si>
  <si>
    <t>-</t>
    <phoneticPr fontId="1"/>
  </si>
  <si>
    <t>承認印</t>
    <rPh sb="0" eb="2">
      <t>ショウニン</t>
    </rPh>
    <rPh sb="2" eb="3">
      <t>イン</t>
    </rPh>
    <phoneticPr fontId="1"/>
  </si>
  <si>
    <t>■キッチンカーサイズ（長さ・幅・高さ）</t>
    <rPh sb="11" eb="12">
      <t>ナガ</t>
    </rPh>
    <rPh sb="14" eb="15">
      <t>ハバ</t>
    </rPh>
    <rPh sb="16" eb="17">
      <t>タカ</t>
    </rPh>
    <phoneticPr fontId="1"/>
  </si>
  <si>
    <t>■牽引車サイズ（長さ・幅・高さ）</t>
    <rPh sb="1" eb="4">
      <t>ケンインシャ</t>
    </rPh>
    <phoneticPr fontId="1"/>
  </si>
  <si>
    <t>■その他</t>
    <rPh sb="3" eb="4">
      <t>タ</t>
    </rPh>
    <phoneticPr fontId="1"/>
  </si>
  <si>
    <r>
      <t>■販売時間</t>
    </r>
    <r>
      <rPr>
        <sz val="10"/>
        <rFont val="ＭＳ 明朝"/>
        <family val="1"/>
        <charset val="128"/>
      </rPr>
      <t> </t>
    </r>
    <r>
      <rPr>
        <sz val="10"/>
        <rFont val="BIZ UDPゴシック"/>
        <family val="3"/>
        <charset val="128"/>
      </rPr>
      <t>（施設利用時間ではなく</t>
    </r>
    <r>
      <rPr>
        <sz val="10"/>
        <color rgb="FFFF0000"/>
        <rFont val="BIZ UDPゴシック"/>
        <family val="3"/>
        <charset val="128"/>
      </rPr>
      <t>販売時間</t>
    </r>
    <r>
      <rPr>
        <sz val="10"/>
        <rFont val="BIZ UDPゴシック"/>
        <family val="3"/>
        <charset val="128"/>
      </rPr>
      <t>をご記入ください）</t>
    </r>
    <rPh sb="1" eb="3">
      <t>ハンバイ</t>
    </rPh>
    <rPh sb="7" eb="9">
      <t>シセツ</t>
    </rPh>
    <rPh sb="9" eb="11">
      <t>ジカン</t>
    </rPh>
    <rPh sb="17" eb="19">
      <t>ハンバイ</t>
    </rPh>
    <rPh sb="19" eb="21">
      <t>ジカン</t>
    </rPh>
    <phoneticPr fontId="1"/>
  </si>
  <si>
    <t>ご出店情報をみのおキューズモール公式ホームページへ掲載希望されますか？</t>
    <rPh sb="1" eb="3">
      <t>シュッテン</t>
    </rPh>
    <rPh sb="3" eb="5">
      <t>ジョウホウ</t>
    </rPh>
    <rPh sb="16" eb="18">
      <t>コウシキ</t>
    </rPh>
    <rPh sb="25" eb="27">
      <t>ケイサイ</t>
    </rPh>
    <rPh sb="27" eb="29">
      <t>キボウ</t>
    </rPh>
    <phoneticPr fontId="1"/>
  </si>
  <si>
    <t>　●タイトル（内容がひとめでわかるキャッチコピーを記入して下さい）</t>
    <rPh sb="7" eb="9">
      <t>ナイヨウ</t>
    </rPh>
    <rPh sb="25" eb="27">
      <t>キニュウ</t>
    </rPh>
    <rPh sb="29" eb="30">
      <t>クダ</t>
    </rPh>
    <phoneticPr fontId="1"/>
  </si>
  <si>
    <t>　●内容（PRしたい内容を具体的に記入してください）</t>
    <phoneticPr fontId="1"/>
  </si>
  <si>
    <r>
      <t>　● URL/SNS</t>
    </r>
    <r>
      <rPr>
        <sz val="10"/>
        <color theme="1"/>
        <rFont val="ＭＳ 明朝"/>
        <family val="1"/>
        <charset val="128"/>
      </rPr>
      <t> </t>
    </r>
    <r>
      <rPr>
        <sz val="10"/>
        <color theme="1"/>
        <rFont val="BIZ UDPゴシック"/>
        <family val="3"/>
        <charset val="128"/>
      </rPr>
      <t>（イベント特設サイト・公式ブログ等関連サイトがある場合のみ記入）</t>
    </r>
    <phoneticPr fontId="1"/>
  </si>
  <si>
    <t>日間 出店月毎にご提出ください。</t>
    <rPh sb="0" eb="2">
      <t>ニチカン</t>
    </rPh>
    <rPh sb="3" eb="5">
      <t>シュッテン</t>
    </rPh>
    <rPh sb="5" eb="6">
      <t>ツキ</t>
    </rPh>
    <rPh sb="6" eb="7">
      <t>ゴト</t>
    </rPh>
    <rPh sb="9" eb="11">
      <t>テイシュツ</t>
    </rPh>
    <phoneticPr fontId="1"/>
  </si>
  <si>
    <t>■販売飲食物名・単価</t>
    <rPh sb="1" eb="3">
      <t>ハンバイ</t>
    </rPh>
    <rPh sb="3" eb="6">
      <t>インショクブツ</t>
    </rPh>
    <rPh sb="6" eb="7">
      <t>メイ</t>
    </rPh>
    <rPh sb="8" eb="10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</si>
</sst>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[$]ggge&quot;年&quot;m&quot;月&quot;d&quot;日&quot;;@" x16r2:formatCode16="[$-ja-JP-x-gannen]ggge&quot;年&quot;m&quot;月&quot;d&quot;日&quot;;@"/>
    <numFmt numFmtId="178" formatCode="[$-F800]dddd\,\ mmmm\ dd\,\ yyyy"/>
    <numFmt numFmtId="179" formatCode="#,###&quot;円&quot;"/>
    <numFmt numFmtId="180" formatCode="h:mm;@"/>
    <numFmt numFmtId="181" formatCode="###&quot;㎡&quot;"/>
    <numFmt numFmtId="182" formatCode="#,##0_);[Red]\(#,##0\)"/>
    <numFmt numFmtId="183" formatCode="h&quot;時間&quot;"/>
    <numFmt numFmtId="184" formatCode="#&quot;　　　台）&quot;"/>
    <numFmt numFmtId="185" formatCode="yyyy&quot;年&quot;m&quot;月&quot;d&quot;日&quot;;@"/>
    <numFmt numFmtId="187" formatCode="#,##0&quot;円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BIZ UDP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>
      <alignment vertical="center"/>
    </xf>
    <xf numFmtId="55" fontId="7" fillId="0" borderId="0" xfId="0" applyNumberFormat="1" applyFont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7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vertical="center"/>
    </xf>
    <xf numFmtId="176" fontId="5" fillId="2" borderId="7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 shrinkToFit="1"/>
    </xf>
    <xf numFmtId="0" fontId="5" fillId="2" borderId="8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14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8" xfId="0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/>
    </xf>
    <xf numFmtId="38" fontId="9" fillId="2" borderId="8" xfId="1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178" fontId="9" fillId="2" borderId="5" xfId="0" applyNumberFormat="1" applyFont="1" applyFill="1" applyBorder="1" applyAlignment="1">
      <alignment vertical="center" shrinkToFit="1"/>
    </xf>
    <xf numFmtId="178" fontId="9" fillId="2" borderId="6" xfId="0" applyNumberFormat="1" applyFont="1" applyFill="1" applyBorder="1" applyAlignment="1">
      <alignment vertical="center" shrinkToFit="1"/>
    </xf>
    <xf numFmtId="0" fontId="2" fillId="2" borderId="0" xfId="0" applyFont="1" applyFill="1" applyAlignment="1">
      <alignment horizontal="right" vertical="center"/>
    </xf>
    <xf numFmtId="0" fontId="9" fillId="2" borderId="8" xfId="0" applyFont="1" applyFill="1" applyBorder="1" applyAlignment="1">
      <alignment vertical="center"/>
    </xf>
    <xf numFmtId="180" fontId="9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shrinkToFit="1"/>
    </xf>
    <xf numFmtId="180" fontId="9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181" fontId="9" fillId="2" borderId="0" xfId="0" applyNumberFormat="1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0" fontId="9" fillId="2" borderId="15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Continuous" vertical="center"/>
    </xf>
    <xf numFmtId="0" fontId="2" fillId="4" borderId="0" xfId="0" applyFont="1" applyFill="1" applyAlignment="1">
      <alignment horizontal="centerContinuous" vertical="center"/>
    </xf>
    <xf numFmtId="179" fontId="9" fillId="2" borderId="1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85" fontId="11" fillId="2" borderId="0" xfId="0" applyNumberFormat="1" applyFont="1" applyFill="1">
      <alignment vertical="center"/>
    </xf>
    <xf numFmtId="185" fontId="12" fillId="2" borderId="0" xfId="0" applyNumberFormat="1" applyFont="1" applyFill="1">
      <alignment vertical="center"/>
    </xf>
    <xf numFmtId="0" fontId="11" fillId="2" borderId="0" xfId="0" applyFont="1" applyFill="1" applyAlignment="1">
      <alignment horizontal="right" vertical="center"/>
    </xf>
    <xf numFmtId="0" fontId="13" fillId="5" borderId="0" xfId="0" applyFont="1" applyFill="1" applyAlignment="1">
      <alignment horizontal="centerContinuous" vertical="center"/>
    </xf>
    <xf numFmtId="0" fontId="14" fillId="0" borderId="0" xfId="0" applyFont="1">
      <alignment vertical="center"/>
    </xf>
    <xf numFmtId="0" fontId="11" fillId="2" borderId="10" xfId="0" applyFont="1" applyFill="1" applyBorder="1">
      <alignment vertical="center"/>
    </xf>
    <xf numFmtId="0" fontId="11" fillId="2" borderId="5" xfId="0" applyFont="1" applyFill="1" applyBorder="1">
      <alignment vertical="center"/>
    </xf>
    <xf numFmtId="0" fontId="11" fillId="2" borderId="6" xfId="0" applyFont="1" applyFill="1" applyBorder="1">
      <alignment vertical="center"/>
    </xf>
    <xf numFmtId="180" fontId="9" fillId="2" borderId="0" xfId="0" applyNumberFormat="1" applyFont="1" applyFill="1" applyBorder="1" applyAlignment="1" applyProtection="1">
      <alignment vertical="center"/>
      <protection locked="0"/>
    </xf>
    <xf numFmtId="181" fontId="9" fillId="2" borderId="0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184" fontId="5" fillId="2" borderId="13" xfId="0" applyNumberFormat="1" applyFont="1" applyFill="1" applyBorder="1" applyProtection="1">
      <alignment vertical="center"/>
      <protection locked="0"/>
    </xf>
    <xf numFmtId="38" fontId="9" fillId="2" borderId="8" xfId="1" applyFont="1" applyFill="1" applyBorder="1" applyProtection="1">
      <alignment vertical="center"/>
      <protection locked="0"/>
    </xf>
    <xf numFmtId="0" fontId="5" fillId="2" borderId="1" xfId="0" applyFont="1" applyFill="1" applyBorder="1" applyAlignment="1">
      <alignment horizontal="distributed" vertical="center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 applyAlignment="1">
      <alignment horizontal="right" vertical="center" shrinkToFit="1"/>
    </xf>
    <xf numFmtId="180" fontId="9" fillId="2" borderId="27" xfId="0" applyNumberFormat="1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>
      <alignment horizontal="right" vertical="center"/>
    </xf>
    <xf numFmtId="183" fontId="5" fillId="2" borderId="28" xfId="0" applyNumberFormat="1" applyFont="1" applyFill="1" applyBorder="1">
      <alignment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19" fillId="2" borderId="7" xfId="2" applyFont="1" applyFill="1" applyBorder="1">
      <alignment vertical="center"/>
    </xf>
    <xf numFmtId="0" fontId="19" fillId="2" borderId="10" xfId="2" applyFont="1" applyFill="1" applyBorder="1">
      <alignment vertical="center"/>
    </xf>
    <xf numFmtId="0" fontId="11" fillId="2" borderId="6" xfId="0" applyFont="1" applyFill="1" applyBorder="1" applyAlignment="1">
      <alignment horizontal="right" vertical="center"/>
    </xf>
    <xf numFmtId="0" fontId="19" fillId="2" borderId="6" xfId="2" applyFont="1" applyFill="1" applyBorder="1">
      <alignment vertical="center"/>
    </xf>
    <xf numFmtId="180" fontId="9" fillId="2" borderId="15" xfId="0" applyNumberFormat="1" applyFont="1" applyFill="1" applyBorder="1" applyAlignment="1" applyProtection="1">
      <alignment vertical="center"/>
      <protection locked="0"/>
    </xf>
    <xf numFmtId="0" fontId="5" fillId="2" borderId="33" xfId="0" applyFont="1" applyFill="1" applyBorder="1" applyProtection="1">
      <alignment vertical="center"/>
    </xf>
    <xf numFmtId="0" fontId="5" fillId="2" borderId="19" xfId="0" applyFont="1" applyFill="1" applyBorder="1" applyProtection="1">
      <alignment vertical="center"/>
    </xf>
    <xf numFmtId="0" fontId="5" fillId="2" borderId="10" xfId="0" applyFont="1" applyFill="1" applyBorder="1" applyProtection="1">
      <alignment vertical="center"/>
    </xf>
    <xf numFmtId="187" fontId="5" fillId="2" borderId="10" xfId="1" applyNumberFormat="1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182" fontId="5" fillId="2" borderId="10" xfId="0" applyNumberFormat="1" applyFont="1" applyFill="1" applyBorder="1" applyAlignment="1" applyProtection="1">
      <alignment vertical="center"/>
    </xf>
    <xf numFmtId="187" fontId="5" fillId="2" borderId="20" xfId="1" applyNumberFormat="1" applyFont="1" applyFill="1" applyBorder="1" applyAlignment="1" applyProtection="1">
      <alignment horizontal="right" vertical="center"/>
    </xf>
    <xf numFmtId="0" fontId="5" fillId="2" borderId="21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187" fontId="5" fillId="2" borderId="6" xfId="1" applyNumberFormat="1" applyFont="1" applyFill="1" applyBorder="1" applyAlignment="1" applyProtection="1">
      <alignment horizontal="right" vertical="center"/>
    </xf>
    <xf numFmtId="187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22" xfId="0" applyFont="1" applyFill="1" applyBorder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187" fontId="5" fillId="2" borderId="23" xfId="0" applyNumberFormat="1" applyFont="1" applyFill="1" applyBorder="1" applyProtection="1">
      <alignment vertical="center"/>
    </xf>
    <xf numFmtId="0" fontId="5" fillId="2" borderId="25" xfId="0" applyFont="1" applyFill="1" applyBorder="1" applyProtection="1">
      <alignment vertical="center"/>
    </xf>
    <xf numFmtId="0" fontId="5" fillId="2" borderId="38" xfId="0" applyFont="1" applyFill="1" applyBorder="1" applyAlignment="1" applyProtection="1">
      <alignment horizontal="distributed" vertical="center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182" fontId="17" fillId="2" borderId="1" xfId="1" applyNumberFormat="1" applyFont="1" applyFill="1" applyBorder="1" applyProtection="1">
      <alignment vertical="center"/>
    </xf>
    <xf numFmtId="182" fontId="5" fillId="2" borderId="1" xfId="0" applyNumberFormat="1" applyFont="1" applyFill="1" applyBorder="1" applyProtection="1">
      <alignment vertical="center"/>
    </xf>
    <xf numFmtId="0" fontId="5" fillId="0" borderId="7" xfId="0" applyFont="1" applyBorder="1" applyProtection="1">
      <alignment vertical="center"/>
    </xf>
    <xf numFmtId="38" fontId="5" fillId="0" borderId="1" xfId="1" applyFont="1" applyBorder="1" applyProtection="1">
      <alignment vertical="center"/>
    </xf>
    <xf numFmtId="0" fontId="5" fillId="0" borderId="1" xfId="0" applyFont="1" applyBorder="1" applyAlignment="1" applyProtection="1">
      <alignment horizontal="right" vertical="center"/>
    </xf>
    <xf numFmtId="0" fontId="5" fillId="2" borderId="35" xfId="0" applyFont="1" applyFill="1" applyBorder="1" applyProtection="1">
      <alignment vertical="center"/>
    </xf>
    <xf numFmtId="182" fontId="17" fillId="2" borderId="2" xfId="1" applyNumberFormat="1" applyFont="1" applyFill="1" applyBorder="1" applyProtection="1">
      <alignment vertical="center"/>
    </xf>
    <xf numFmtId="182" fontId="5" fillId="2" borderId="2" xfId="0" applyNumberFormat="1" applyFont="1" applyFill="1" applyBorder="1" applyProtection="1">
      <alignment vertical="center"/>
    </xf>
    <xf numFmtId="0" fontId="5" fillId="2" borderId="34" xfId="0" applyFont="1" applyFill="1" applyBorder="1" applyProtection="1">
      <alignment vertical="center"/>
    </xf>
    <xf numFmtId="182" fontId="17" fillId="2" borderId="3" xfId="1" applyNumberFormat="1" applyFont="1" applyFill="1" applyBorder="1" applyProtection="1">
      <alignment vertical="center"/>
    </xf>
    <xf numFmtId="182" fontId="5" fillId="2" borderId="3" xfId="0" applyNumberFormat="1" applyFont="1" applyFill="1" applyBorder="1" applyProtection="1">
      <alignment vertical="center"/>
    </xf>
    <xf numFmtId="182" fontId="5" fillId="2" borderId="3" xfId="0" applyNumberFormat="1" applyFont="1" applyFill="1" applyBorder="1" applyAlignment="1" applyProtection="1">
      <alignment horizontal="center" vertical="center"/>
    </xf>
    <xf numFmtId="0" fontId="5" fillId="2" borderId="32" xfId="0" applyFont="1" applyFill="1" applyBorder="1" applyProtection="1">
      <alignment vertical="center"/>
    </xf>
    <xf numFmtId="182" fontId="17" fillId="2" borderId="4" xfId="1" applyNumberFormat="1" applyFont="1" applyFill="1" applyBorder="1" applyProtection="1">
      <alignment vertical="center"/>
    </xf>
    <xf numFmtId="182" fontId="5" fillId="2" borderId="4" xfId="0" applyNumberFormat="1" applyFont="1" applyFill="1" applyBorder="1" applyProtection="1">
      <alignment vertical="center"/>
    </xf>
    <xf numFmtId="182" fontId="5" fillId="2" borderId="4" xfId="0" applyNumberFormat="1" applyFont="1" applyFill="1" applyBorder="1" applyAlignment="1" applyProtection="1">
      <alignment horizontal="center" vertical="center"/>
    </xf>
    <xf numFmtId="182" fontId="5" fillId="2" borderId="2" xfId="1" applyNumberFormat="1" applyFont="1" applyFill="1" applyBorder="1" applyProtection="1">
      <alignment vertical="center"/>
    </xf>
    <xf numFmtId="182" fontId="5" fillId="2" borderId="0" xfId="0" applyNumberFormat="1" applyFont="1" applyFill="1" applyBorder="1" applyAlignment="1" applyProtection="1">
      <alignment horizontal="center" vertical="center"/>
    </xf>
    <xf numFmtId="0" fontId="5" fillId="2" borderId="36" xfId="0" applyFont="1" applyFill="1" applyBorder="1" applyProtection="1">
      <alignment vertical="center"/>
    </xf>
    <xf numFmtId="182" fontId="5" fillId="2" borderId="37" xfId="1" applyNumberFormat="1" applyFont="1" applyFill="1" applyBorder="1" applyProtection="1">
      <alignment vertical="center"/>
    </xf>
    <xf numFmtId="182" fontId="5" fillId="2" borderId="37" xfId="0" applyNumberFormat="1" applyFont="1" applyFill="1" applyBorder="1" applyProtection="1">
      <alignment vertical="center"/>
    </xf>
    <xf numFmtId="182" fontId="5" fillId="2" borderId="24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22" fillId="2" borderId="32" xfId="0" applyFont="1" applyFill="1" applyBorder="1" applyProtection="1">
      <alignment vertical="center"/>
      <protection locked="0"/>
    </xf>
    <xf numFmtId="182" fontId="5" fillId="2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>
      <alignment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18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vertical="center"/>
      <protection locked="0"/>
    </xf>
    <xf numFmtId="185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 shrinkToFit="1"/>
    </xf>
    <xf numFmtId="176" fontId="2" fillId="2" borderId="0" xfId="0" applyNumberFormat="1" applyFont="1" applyFill="1" applyAlignment="1">
      <alignment horizontal="right" vertical="center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right" vertical="center" shrinkToFit="1"/>
    </xf>
    <xf numFmtId="0" fontId="6" fillId="2" borderId="13" xfId="0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9" fillId="2" borderId="9" xfId="0" applyFont="1" applyFill="1" applyBorder="1" applyAlignment="1" applyProtection="1">
      <alignment horizontal="left" vertical="top"/>
      <protection locked="0"/>
    </xf>
    <xf numFmtId="0" fontId="9" fillId="2" borderId="1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right" vertical="center" shrinkToFit="1"/>
    </xf>
    <xf numFmtId="0" fontId="5" fillId="2" borderId="11" xfId="0" applyFont="1" applyFill="1" applyBorder="1" applyAlignment="1">
      <alignment horizontal="right" vertical="center" shrinkToFit="1"/>
    </xf>
    <xf numFmtId="0" fontId="5" fillId="0" borderId="1" xfId="0" applyFont="1" applyBorder="1" applyAlignment="1" applyProtection="1">
      <alignment horizontal="right" vertical="center"/>
    </xf>
    <xf numFmtId="0" fontId="10" fillId="2" borderId="32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left" vertical="center"/>
    </xf>
    <xf numFmtId="0" fontId="10" fillId="2" borderId="17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>
      <alignment horizontal="distributed" vertical="center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11" fillId="2" borderId="28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5" fillId="2" borderId="1" xfId="0" applyNumberFormat="1" applyFont="1" applyFill="1" applyBorder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178" fontId="9" fillId="2" borderId="5" xfId="0" applyNumberFormat="1" applyFont="1" applyFill="1" applyBorder="1" applyAlignment="1" applyProtection="1">
      <alignment horizontal="left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left" vertical="center" shrinkToFit="1"/>
      <protection locked="0"/>
    </xf>
    <xf numFmtId="176" fontId="6" fillId="2" borderId="6" xfId="0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vertical="center"/>
    </xf>
    <xf numFmtId="0" fontId="9" fillId="2" borderId="39" xfId="0" applyNumberFormat="1" applyFont="1" applyFill="1" applyBorder="1" applyAlignment="1" applyProtection="1">
      <alignment vertical="center"/>
      <protection locked="0"/>
    </xf>
    <xf numFmtId="0" fontId="9" fillId="2" borderId="39" xfId="0" applyNumberFormat="1" applyFont="1" applyFill="1" applyBorder="1" applyAlignment="1">
      <alignment vertical="center"/>
    </xf>
    <xf numFmtId="0" fontId="23" fillId="2" borderId="12" xfId="0" applyFont="1" applyFill="1" applyBorder="1" applyAlignment="1" applyProtection="1">
      <alignment horizontal="left" vertical="center" shrinkToFit="1"/>
      <protection locked="0"/>
    </xf>
    <xf numFmtId="0" fontId="23" fillId="2" borderId="8" xfId="0" applyFont="1" applyFill="1" applyBorder="1" applyAlignment="1" applyProtection="1">
      <alignment horizontal="left" vertical="center" shrinkToFit="1"/>
      <protection locked="0"/>
    </xf>
    <xf numFmtId="0" fontId="23" fillId="2" borderId="14" xfId="0" applyFont="1" applyFill="1" applyBorder="1" applyAlignment="1" applyProtection="1">
      <alignment horizontal="left" vertical="center" shrinkToFit="1"/>
      <protection locked="0"/>
    </xf>
    <xf numFmtId="0" fontId="23" fillId="2" borderId="0" xfId="0" applyFont="1" applyFill="1" applyBorder="1" applyAlignment="1" applyProtection="1">
      <alignment horizontal="left" vertical="center" shrinkToFit="1"/>
      <protection locked="0"/>
    </xf>
    <xf numFmtId="0" fontId="23" fillId="2" borderId="9" xfId="0" applyFont="1" applyFill="1" applyBorder="1" applyAlignment="1" applyProtection="1">
      <alignment horizontal="left" vertical="center"/>
      <protection locked="0"/>
    </xf>
    <xf numFmtId="0" fontId="23" fillId="2" borderId="10" xfId="0" applyFont="1" applyFill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7"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fmlaLink="$C$24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fmlaLink="$C$10:$E$11" lockText="1" noThreeD="1"/>
</file>

<file path=xl/ctrlProps/ctrlProp17.xml><?xml version="1.0" encoding="utf-8"?>
<formControlPr xmlns="http://schemas.microsoft.com/office/spreadsheetml/2009/9/main" objectType="CheckBox" fmlaLink="$A$40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22860</xdr:rowOff>
        </xdr:from>
        <xdr:to>
          <xdr:col>1</xdr:col>
          <xdr:colOff>935355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243840</xdr:rowOff>
        </xdr:from>
        <xdr:to>
          <xdr:col>1</xdr:col>
          <xdr:colOff>967740</xdr:colOff>
          <xdr:row>17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22860</xdr:rowOff>
        </xdr:from>
        <xdr:to>
          <xdr:col>1</xdr:col>
          <xdr:colOff>666750</xdr:colOff>
          <xdr:row>22</xdr:row>
          <xdr:rowOff>15240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251460</xdr:rowOff>
        </xdr:from>
        <xdr:to>
          <xdr:col>1</xdr:col>
          <xdr:colOff>662940</xdr:colOff>
          <xdr:row>23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</xdr:rowOff>
        </xdr:from>
        <xdr:to>
          <xdr:col>2</xdr:col>
          <xdr:colOff>624840</xdr:colOff>
          <xdr:row>22</xdr:row>
          <xdr:rowOff>15240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分電盤設備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15240</xdr:rowOff>
        </xdr:from>
        <xdr:to>
          <xdr:col>5</xdr:col>
          <xdr:colOff>624840</xdr:colOff>
          <xdr:row>21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14</xdr:row>
          <xdr:rowOff>22860</xdr:rowOff>
        </xdr:from>
        <xdr:to>
          <xdr:col>1</xdr:col>
          <xdr:colOff>762000</xdr:colOff>
          <xdr:row>15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22</xdr:row>
          <xdr:rowOff>251460</xdr:rowOff>
        </xdr:from>
        <xdr:to>
          <xdr:col>1</xdr:col>
          <xdr:colOff>739140</xdr:colOff>
          <xdr:row>24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396240</xdr:colOff>
          <xdr:row>23</xdr:row>
          <xdr:rowOff>0</xdr:rowOff>
        </xdr:from>
        <xdr:to>
          <xdr:col>3</xdr:col>
          <xdr:colOff>815340</xdr:colOff>
          <xdr:row>24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251460</xdr:rowOff>
        </xdr:from>
        <xdr:to>
          <xdr:col>5</xdr:col>
          <xdr:colOff>739140</xdr:colOff>
          <xdr:row>23</xdr:row>
          <xdr:rowOff>228600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617220</xdr:colOff>
          <xdr:row>22</xdr:row>
          <xdr:rowOff>251460</xdr:rowOff>
        </xdr:from>
        <xdr:to>
          <xdr:col>6</xdr:col>
          <xdr:colOff>281940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24</xdr:row>
          <xdr:rowOff>0</xdr:rowOff>
        </xdr:from>
        <xdr:to>
          <xdr:col>1</xdr:col>
          <xdr:colOff>739140</xdr:colOff>
          <xdr:row>25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22860</xdr:rowOff>
        </xdr:from>
        <xdr:to>
          <xdr:col>2</xdr:col>
          <xdr:colOff>281940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0</xdr:rowOff>
        </xdr:from>
        <xdr:to>
          <xdr:col>5</xdr:col>
          <xdr:colOff>739140</xdr:colOff>
          <xdr:row>25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24</xdr:row>
          <xdr:rowOff>9525</xdr:rowOff>
        </xdr:from>
        <xdr:to>
          <xdr:col>6</xdr:col>
          <xdr:colOff>285750</xdr:colOff>
          <xdr:row>24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289560</xdr:colOff>
          <xdr:row>9</xdr:row>
          <xdr:rowOff>213360</xdr:rowOff>
        </xdr:from>
        <xdr:to>
          <xdr:col>6</xdr:col>
          <xdr:colOff>929640</xdr:colOff>
          <xdr:row>10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同上または前回利用時と同様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36635</xdr:colOff>
      <xdr:row>34</xdr:row>
      <xdr:rowOff>124118</xdr:rowOff>
    </xdr:from>
    <xdr:to>
      <xdr:col>3</xdr:col>
      <xdr:colOff>276225</xdr:colOff>
      <xdr:row>36</xdr:row>
      <xdr:rowOff>200318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8E1972ED-E55E-9AA7-393F-24BB4D6F3F2F}"/>
            </a:ext>
          </a:extLst>
        </xdr:cNvPr>
        <xdr:cNvSpPr/>
      </xdr:nvSpPr>
      <xdr:spPr>
        <a:xfrm>
          <a:off x="3065585" y="8296568"/>
          <a:ext cx="239590" cy="5715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746760</xdr:colOff>
          <xdr:row>14</xdr:row>
          <xdr:rowOff>7620</xdr:rowOff>
        </xdr:from>
        <xdr:to>
          <xdr:col>2</xdr:col>
          <xdr:colOff>400050</xdr:colOff>
          <xdr:row>15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716280</xdr:colOff>
          <xdr:row>33</xdr:row>
          <xdr:rowOff>7620</xdr:rowOff>
        </xdr:from>
        <xdr:to>
          <xdr:col>4</xdr:col>
          <xdr:colOff>624840</xdr:colOff>
          <xdr:row>34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本記載内容は、景品表示法に抵触していないことを誓約いたします。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746760</xdr:colOff>
          <xdr:row>30</xdr:row>
          <xdr:rowOff>0</xdr:rowOff>
        </xdr:from>
        <xdr:to>
          <xdr:col>3</xdr:col>
          <xdr:colOff>245745</xdr:colOff>
          <xdr:row>31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イベントページに画像の掲出を希望する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22860</xdr:rowOff>
        </xdr:from>
        <xdr:to>
          <xdr:col>1</xdr:col>
          <xdr:colOff>933450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野外ステージ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243840</xdr:rowOff>
        </xdr:from>
        <xdr:to>
          <xdr:col>1</xdr:col>
          <xdr:colOff>971550</xdr:colOff>
          <xdr:row>17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多目的広場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22860</xdr:rowOff>
        </xdr:from>
        <xdr:to>
          <xdr:col>1</xdr:col>
          <xdr:colOff>666750</xdr:colOff>
          <xdr:row>22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21</xdr:row>
          <xdr:rowOff>251460</xdr:rowOff>
        </xdr:from>
        <xdr:to>
          <xdr:col>1</xdr:col>
          <xdr:colOff>666750</xdr:colOff>
          <xdr:row>23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利用しない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22860</xdr:rowOff>
        </xdr:from>
        <xdr:to>
          <xdr:col>2</xdr:col>
          <xdr:colOff>628650</xdr:colOff>
          <xdr:row>22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分電盤設備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14</xdr:row>
          <xdr:rowOff>0</xdr:rowOff>
        </xdr:from>
        <xdr:to>
          <xdr:col>1</xdr:col>
          <xdr:colOff>781050</xdr:colOff>
          <xdr:row>15</xdr:row>
          <xdr:rowOff>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990600</xdr:colOff>
          <xdr:row>14</xdr:row>
          <xdr:rowOff>0</xdr:rowOff>
        </xdr:from>
        <xdr:to>
          <xdr:col>2</xdr:col>
          <xdr:colOff>666750</xdr:colOff>
          <xdr:row>14</xdr:row>
          <xdr:rowOff>228600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非営利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22</xdr:row>
          <xdr:rowOff>251460</xdr:rowOff>
        </xdr:from>
        <xdr:to>
          <xdr:col>1</xdr:col>
          <xdr:colOff>742950</xdr:colOff>
          <xdr:row>24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22</xdr:row>
          <xdr:rowOff>236220</xdr:rowOff>
        </xdr:from>
        <xdr:to>
          <xdr:col>4</xdr:col>
          <xdr:colOff>53340</xdr:colOff>
          <xdr:row>23</xdr:row>
          <xdr:rowOff>228600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22</xdr:row>
          <xdr:rowOff>251460</xdr:rowOff>
        </xdr:from>
        <xdr:to>
          <xdr:col>5</xdr:col>
          <xdr:colOff>742950</xdr:colOff>
          <xdr:row>23</xdr:row>
          <xdr:rowOff>228600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23</xdr:row>
          <xdr:rowOff>0</xdr:rowOff>
        </xdr:from>
        <xdr:to>
          <xdr:col>6</xdr:col>
          <xdr:colOff>266700</xdr:colOff>
          <xdr:row>23</xdr:row>
          <xdr:rowOff>228600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24</xdr:row>
          <xdr:rowOff>0</xdr:rowOff>
        </xdr:from>
        <xdr:to>
          <xdr:col>1</xdr:col>
          <xdr:colOff>742950</xdr:colOff>
          <xdr:row>25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22860</xdr:rowOff>
        </xdr:from>
        <xdr:to>
          <xdr:col>2</xdr:col>
          <xdr:colOff>285750</xdr:colOff>
          <xdr:row>25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24</xdr:row>
          <xdr:rowOff>0</xdr:rowOff>
        </xdr:from>
        <xdr:to>
          <xdr:col>5</xdr:col>
          <xdr:colOff>742950</xdr:colOff>
          <xdr:row>25</xdr:row>
          <xdr:rowOff>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601980</xdr:colOff>
          <xdr:row>23</xdr:row>
          <xdr:rowOff>251460</xdr:rowOff>
        </xdr:from>
        <xdr:to>
          <xdr:col>6</xdr:col>
          <xdr:colOff>281940</xdr:colOff>
          <xdr:row>25</xdr:row>
          <xdr:rowOff>15240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15240</xdr:rowOff>
        </xdr:from>
        <xdr:to>
          <xdr:col>5</xdr:col>
          <xdr:colOff>628650</xdr:colOff>
          <xdr:row>21</xdr:row>
          <xdr:rowOff>228600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ドラムリール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19.xml"/><Relationship Id="rId2" Type="http://schemas.openxmlformats.org/officeDocument/2006/relationships/hyperlink" Target="mailto:minoh_qm@tokyuland-scm.co.jp" TargetMode="External"/><Relationship Id="rId1" Type="http://schemas.openxmlformats.org/officeDocument/2006/relationships/hyperlink" Target="https://www.caa.go.jp/policies/policy/representation/fair_labeling/" TargetMode="External"/><Relationship Id="rId6" Type="http://schemas.openxmlformats.org/officeDocument/2006/relationships/ctrlProp" Target="../ctrlProps/ctrlProp18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14FC-AF27-4CA8-9C68-E0C7FA8D74FD}">
  <sheetPr codeName="Sheet1">
    <tabColor theme="7" tint="0.79998168889431442"/>
    <pageSetUpPr fitToPage="1"/>
  </sheetPr>
  <dimension ref="A1:L48"/>
  <sheetViews>
    <sheetView tabSelected="1" view="pageBreakPreview" zoomScale="115" zoomScaleNormal="100" zoomScaleSheetLayoutView="115" workbookViewId="0">
      <selection activeCell="D5" sqref="D5"/>
    </sheetView>
  </sheetViews>
  <sheetFormatPr defaultColWidth="13.59765625" defaultRowHeight="19.95" customHeight="1"/>
  <cols>
    <col min="1" max="7" width="13.296875" style="1" customWidth="1"/>
    <col min="8" max="12" width="9.8984375" style="1" customWidth="1"/>
    <col min="13" max="13" width="13.59765625" style="1"/>
    <col min="14" max="14" width="13.59765625" style="1" customWidth="1"/>
    <col min="15" max="16384" width="13.59765625" style="1"/>
  </cols>
  <sheetData>
    <row r="1" spans="1:10" ht="19.95" customHeight="1">
      <c r="A1" s="30" t="s">
        <v>0</v>
      </c>
      <c r="B1" s="30"/>
      <c r="C1" s="30"/>
      <c r="D1" s="30"/>
      <c r="E1" s="30"/>
      <c r="F1" s="30"/>
      <c r="G1" s="30"/>
    </row>
    <row r="2" spans="1:10" ht="19.95" customHeight="1">
      <c r="A2" s="50" t="s">
        <v>1</v>
      </c>
      <c r="B2" s="50"/>
      <c r="C2" s="50"/>
      <c r="D2" s="50"/>
      <c r="E2" s="50"/>
      <c r="F2" s="50"/>
      <c r="G2" s="50"/>
      <c r="J2" s="2"/>
    </row>
    <row r="3" spans="1:10" ht="19.95" customHeight="1">
      <c r="A3" s="30"/>
      <c r="B3" s="30"/>
      <c r="C3" s="30"/>
      <c r="D3" s="31"/>
      <c r="E3" s="31"/>
      <c r="F3" s="144">
        <f ca="1">TODAY()</f>
        <v>45850</v>
      </c>
      <c r="G3" s="144"/>
      <c r="J3" s="2"/>
    </row>
    <row r="4" spans="1:10" ht="19.95" customHeight="1">
      <c r="A4" s="30" t="s">
        <v>2</v>
      </c>
      <c r="B4" s="30"/>
      <c r="C4" s="30"/>
      <c r="D4" s="30"/>
      <c r="E4" s="30"/>
      <c r="F4" s="30"/>
      <c r="G4" s="30"/>
    </row>
    <row r="5" spans="1:10" ht="19.95" customHeight="1">
      <c r="A5" s="30" t="s">
        <v>3</v>
      </c>
      <c r="B5" s="30"/>
      <c r="C5" s="30"/>
      <c r="D5" s="30"/>
      <c r="E5" s="30"/>
      <c r="F5" s="30"/>
      <c r="G5" s="30"/>
    </row>
    <row r="6" spans="1:10" ht="19.95" customHeight="1">
      <c r="A6" s="3"/>
      <c r="B6" s="3"/>
      <c r="C6" s="3"/>
      <c r="D6" s="3"/>
      <c r="E6" s="3"/>
      <c r="F6" s="3"/>
      <c r="G6" s="3"/>
    </row>
    <row r="7" spans="1:10" ht="19.95" customHeight="1">
      <c r="A7" s="171" t="s">
        <v>4</v>
      </c>
      <c r="B7" s="70" t="s">
        <v>5</v>
      </c>
      <c r="C7" s="153"/>
      <c r="D7" s="154"/>
      <c r="E7" s="154"/>
      <c r="F7" s="154"/>
      <c r="G7" s="155"/>
    </row>
    <row r="8" spans="1:10" ht="19.95" customHeight="1">
      <c r="A8" s="171"/>
      <c r="B8" s="70" t="s">
        <v>21</v>
      </c>
      <c r="C8" s="153"/>
      <c r="D8" s="154"/>
      <c r="E8" s="154"/>
      <c r="F8" s="154"/>
      <c r="G8" s="4" t="s">
        <v>22</v>
      </c>
    </row>
    <row r="9" spans="1:10" ht="19.95" customHeight="1">
      <c r="A9" s="171"/>
      <c r="B9" s="70" t="s">
        <v>6</v>
      </c>
      <c r="C9" s="153"/>
      <c r="D9" s="154"/>
      <c r="E9" s="154"/>
      <c r="F9" s="154"/>
      <c r="G9" s="155"/>
    </row>
    <row r="10" spans="1:10" ht="19.95" customHeight="1">
      <c r="A10" s="171"/>
      <c r="B10" s="151" t="s">
        <v>31</v>
      </c>
      <c r="C10" s="159"/>
      <c r="D10" s="160"/>
      <c r="E10" s="160"/>
      <c r="F10" s="149" t="s">
        <v>33</v>
      </c>
      <c r="G10" s="150"/>
    </row>
    <row r="11" spans="1:10" ht="19.95" customHeight="1">
      <c r="A11" s="171"/>
      <c r="B11" s="152"/>
      <c r="C11" s="161"/>
      <c r="D11" s="162"/>
      <c r="E11" s="162"/>
      <c r="F11" s="163" t="s">
        <v>32</v>
      </c>
      <c r="G11" s="164"/>
    </row>
    <row r="12" spans="1:10" ht="19.95" customHeight="1">
      <c r="A12" s="70" t="s">
        <v>16</v>
      </c>
      <c r="B12" s="156"/>
      <c r="C12" s="157"/>
      <c r="D12" s="157"/>
      <c r="E12" s="157"/>
      <c r="F12" s="157"/>
      <c r="G12" s="158"/>
    </row>
    <row r="13" spans="1:10" ht="19.95" customHeight="1">
      <c r="A13" s="70" t="s">
        <v>7</v>
      </c>
      <c r="B13" s="156"/>
      <c r="C13" s="157"/>
      <c r="D13" s="157"/>
      <c r="E13" s="157"/>
      <c r="F13" s="157"/>
      <c r="G13" s="158"/>
      <c r="H13" s="136"/>
    </row>
    <row r="14" spans="1:10" ht="19.95" customHeight="1">
      <c r="A14" s="70" t="s">
        <v>13</v>
      </c>
      <c r="B14" s="209"/>
      <c r="C14" s="210"/>
      <c r="D14" s="210"/>
      <c r="E14" s="213"/>
      <c r="F14" s="211" t="s">
        <v>139</v>
      </c>
      <c r="G14" s="7"/>
    </row>
    <row r="15" spans="1:10" ht="19.95" customHeight="1">
      <c r="A15" s="70" t="s">
        <v>24</v>
      </c>
      <c r="B15" s="6"/>
      <c r="C15" s="6"/>
      <c r="D15" s="6"/>
      <c r="E15" s="6"/>
      <c r="F15" s="6"/>
      <c r="G15" s="7"/>
    </row>
    <row r="16" spans="1:10" ht="19.95" customHeight="1">
      <c r="A16" s="8" t="s">
        <v>8</v>
      </c>
      <c r="B16" s="73"/>
      <c r="C16" s="74" t="s">
        <v>40</v>
      </c>
      <c r="D16" s="75" t="s">
        <v>128</v>
      </c>
      <c r="E16" s="76" t="s">
        <v>41</v>
      </c>
      <c r="F16" s="75" t="s">
        <v>128</v>
      </c>
      <c r="G16" s="77"/>
    </row>
    <row r="17" spans="1:7" ht="19.95" customHeight="1">
      <c r="A17" s="13"/>
      <c r="B17" s="14"/>
      <c r="C17" s="15"/>
      <c r="D17" s="15"/>
      <c r="E17" s="15"/>
      <c r="F17" s="15"/>
      <c r="G17" s="16"/>
    </row>
    <row r="18" spans="1:7" ht="19.95" customHeight="1">
      <c r="A18" s="13"/>
      <c r="B18" s="14" t="s">
        <v>109</v>
      </c>
      <c r="C18" s="64">
        <v>100</v>
      </c>
      <c r="D18" s="39" t="s">
        <v>40</v>
      </c>
      <c r="E18" s="63"/>
      <c r="F18" s="41" t="s">
        <v>41</v>
      </c>
      <c r="G18" s="86"/>
    </row>
    <row r="19" spans="1:7" ht="19.95" hidden="1" customHeight="1">
      <c r="A19" s="13"/>
      <c r="B19" s="14" t="s">
        <v>18</v>
      </c>
      <c r="C19" s="15"/>
      <c r="D19" s="15"/>
      <c r="E19" s="15"/>
      <c r="F19" s="27"/>
      <c r="G19" s="16"/>
    </row>
    <row r="20" spans="1:7" ht="19.95" customHeight="1">
      <c r="A20" s="13"/>
      <c r="B20" s="14" t="s">
        <v>19</v>
      </c>
      <c r="C20" s="65" t="s">
        <v>129</v>
      </c>
      <c r="D20" s="15" t="s">
        <v>15</v>
      </c>
      <c r="E20" s="15"/>
      <c r="F20" s="15"/>
      <c r="G20" s="16"/>
    </row>
    <row r="21" spans="1:7" ht="19.95" customHeight="1">
      <c r="A21" s="17"/>
      <c r="B21" s="18" t="s">
        <v>20</v>
      </c>
      <c r="C21" s="66" t="s">
        <v>129</v>
      </c>
      <c r="D21" s="19" t="s">
        <v>14</v>
      </c>
      <c r="E21" s="19"/>
      <c r="F21" s="19"/>
      <c r="G21" s="20"/>
    </row>
    <row r="22" spans="1:7" ht="19.95" customHeight="1">
      <c r="A22" s="8" t="s">
        <v>9</v>
      </c>
      <c r="B22" s="21" t="s">
        <v>25</v>
      </c>
      <c r="C22" s="21" t="s">
        <v>23</v>
      </c>
      <c r="D22" s="67"/>
      <c r="E22" s="11" t="s">
        <v>30</v>
      </c>
      <c r="F22" s="21" t="s">
        <v>72</v>
      </c>
      <c r="G22" s="68"/>
    </row>
    <row r="23" spans="1:7" ht="19.95" customHeight="1">
      <c r="A23" s="17"/>
      <c r="B23" s="19"/>
      <c r="C23" s="19"/>
      <c r="D23" s="19"/>
      <c r="E23" s="19"/>
      <c r="F23" s="19"/>
      <c r="G23" s="20"/>
    </row>
    <row r="24" spans="1:7" ht="19.95" customHeight="1">
      <c r="A24" s="8" t="s">
        <v>10</v>
      </c>
      <c r="B24" s="21" t="s">
        <v>26</v>
      </c>
      <c r="C24" s="69"/>
      <c r="D24" s="11" t="s">
        <v>27</v>
      </c>
      <c r="E24" s="8" t="s">
        <v>28</v>
      </c>
      <c r="F24" s="11"/>
      <c r="G24" s="12"/>
    </row>
    <row r="25" spans="1:7" ht="19.95" customHeight="1">
      <c r="A25" s="70" t="s">
        <v>11</v>
      </c>
      <c r="B25" s="22"/>
      <c r="C25" s="22"/>
      <c r="D25" s="23"/>
      <c r="E25" s="24" t="s">
        <v>29</v>
      </c>
      <c r="F25" s="22"/>
      <c r="G25" s="23"/>
    </row>
    <row r="26" spans="1:7" ht="19.95" customHeight="1">
      <c r="A26" s="8" t="s">
        <v>12</v>
      </c>
      <c r="B26" s="215" t="s">
        <v>131</v>
      </c>
      <c r="C26" s="216"/>
      <c r="D26" s="145"/>
      <c r="E26" s="145"/>
      <c r="F26" s="145"/>
      <c r="G26" s="146"/>
    </row>
    <row r="27" spans="1:7" ht="19.95" customHeight="1">
      <c r="A27" s="13"/>
      <c r="B27" s="217" t="s">
        <v>132</v>
      </c>
      <c r="C27" s="218"/>
      <c r="D27" s="207"/>
      <c r="E27" s="207"/>
      <c r="F27" s="207"/>
      <c r="G27" s="208"/>
    </row>
    <row r="28" spans="1:7" ht="19.95" customHeight="1">
      <c r="A28" s="13"/>
      <c r="B28" s="217" t="s">
        <v>140</v>
      </c>
      <c r="C28" s="218"/>
      <c r="D28" s="207"/>
      <c r="E28" s="207"/>
      <c r="F28" s="207"/>
      <c r="G28" s="208"/>
    </row>
    <row r="29" spans="1:7" ht="19.95" customHeight="1">
      <c r="A29" s="26"/>
      <c r="B29" s="219" t="s">
        <v>133</v>
      </c>
      <c r="C29" s="220"/>
      <c r="D29" s="147"/>
      <c r="E29" s="147"/>
      <c r="F29" s="147"/>
      <c r="G29" s="148"/>
    </row>
    <row r="30" spans="1:7" ht="19.95" customHeight="1">
      <c r="A30" s="3" t="s">
        <v>34</v>
      </c>
      <c r="B30" s="3"/>
      <c r="C30" s="3"/>
      <c r="D30" s="3"/>
      <c r="E30" s="3"/>
      <c r="F30" s="3"/>
      <c r="G30" s="3"/>
    </row>
    <row r="31" spans="1:7" ht="19.95" customHeight="1">
      <c r="A31" s="3" t="s">
        <v>35</v>
      </c>
      <c r="B31" s="3"/>
      <c r="C31" s="3"/>
      <c r="D31" s="3"/>
      <c r="E31" s="3"/>
      <c r="F31" s="3"/>
      <c r="G31" s="3"/>
    </row>
    <row r="32" spans="1:7" ht="19.95" customHeight="1">
      <c r="A32" s="3" t="s">
        <v>36</v>
      </c>
      <c r="B32" s="3"/>
      <c r="C32" s="3"/>
      <c r="D32" s="3"/>
      <c r="E32" s="3"/>
      <c r="F32" s="3"/>
      <c r="G32" s="3"/>
    </row>
    <row r="33" spans="1:12" ht="19.95" customHeight="1" thickBot="1">
      <c r="A33" s="3"/>
      <c r="B33" s="3"/>
      <c r="C33" s="3"/>
      <c r="D33" s="3"/>
      <c r="E33" s="3"/>
      <c r="F33" s="3"/>
      <c r="G33" s="3"/>
    </row>
    <row r="34" spans="1:12" ht="19.95" customHeight="1">
      <c r="A34" s="87" t="s">
        <v>120</v>
      </c>
      <c r="B34" s="105" t="s">
        <v>42</v>
      </c>
      <c r="C34" s="106"/>
      <c r="D34" s="169"/>
      <c r="E34" s="169"/>
      <c r="F34" s="169"/>
      <c r="G34" s="170"/>
    </row>
    <row r="35" spans="1:12" ht="19.95" customHeight="1">
      <c r="A35" s="88" t="s">
        <v>102</v>
      </c>
      <c r="B35" s="89"/>
      <c r="C35" s="90">
        <v>0</v>
      </c>
      <c r="D35" s="91" t="s">
        <v>121</v>
      </c>
      <c r="E35" s="92"/>
      <c r="F35" s="93" t="s">
        <v>71</v>
      </c>
      <c r="G35" s="94">
        <v>0</v>
      </c>
    </row>
    <row r="36" spans="1:12" ht="19.95" customHeight="1">
      <c r="A36" s="95" t="s">
        <v>105</v>
      </c>
      <c r="B36" s="96"/>
      <c r="C36" s="97">
        <f>F42</f>
        <v>0</v>
      </c>
      <c r="D36" s="98">
        <f>SUM(C35:C37)</f>
        <v>0</v>
      </c>
      <c r="E36" s="92"/>
      <c r="F36" s="99"/>
      <c r="G36" s="100"/>
    </row>
    <row r="37" spans="1:12" ht="19.95" customHeight="1">
      <c r="A37" s="95" t="s">
        <v>103</v>
      </c>
      <c r="B37" s="96"/>
      <c r="C37" s="97">
        <f>F45+F46</f>
        <v>0</v>
      </c>
      <c r="D37" s="101"/>
      <c r="E37" s="92"/>
      <c r="F37" s="92" t="s">
        <v>106</v>
      </c>
      <c r="G37" s="100"/>
    </row>
    <row r="38" spans="1:12" ht="19.95" customHeight="1" thickBot="1">
      <c r="A38" s="95" t="s">
        <v>104</v>
      </c>
      <c r="B38" s="96"/>
      <c r="C38" s="97"/>
      <c r="D38" s="101"/>
      <c r="E38" s="92"/>
      <c r="F38" s="102" t="s">
        <v>59</v>
      </c>
      <c r="G38" s="103">
        <f>C35+C36+C37-C38+G35</f>
        <v>0</v>
      </c>
    </row>
    <row r="39" spans="1:12" ht="19.95" customHeight="1" thickTop="1">
      <c r="A39" s="166"/>
      <c r="B39" s="167"/>
      <c r="C39" s="167"/>
      <c r="D39" s="167"/>
      <c r="E39" s="167"/>
      <c r="F39" s="167"/>
      <c r="G39" s="168"/>
    </row>
    <row r="40" spans="1:12" ht="11.4" customHeight="1">
      <c r="A40" s="134" t="b">
        <v>0</v>
      </c>
      <c r="B40" s="133" t="s">
        <v>111</v>
      </c>
      <c r="C40" s="133" t="s">
        <v>112</v>
      </c>
      <c r="D40" s="133" t="s">
        <v>107</v>
      </c>
      <c r="E40" s="133" t="s">
        <v>115</v>
      </c>
      <c r="F40" s="133" t="s">
        <v>108</v>
      </c>
      <c r="G40" s="100"/>
      <c r="H40" s="109"/>
      <c r="I40" s="110" t="s">
        <v>43</v>
      </c>
      <c r="J40" s="110" t="s">
        <v>44</v>
      </c>
      <c r="K40" s="110" t="s">
        <v>50</v>
      </c>
      <c r="L40" s="110" t="s">
        <v>45</v>
      </c>
    </row>
    <row r="41" spans="1:12" ht="11.4" hidden="1" customHeight="1">
      <c r="A41" s="88" t="s">
        <v>110</v>
      </c>
      <c r="B41" s="111">
        <f>IF($A$40=TRUE,J41,I41)</f>
        <v>9900</v>
      </c>
      <c r="C41" s="112">
        <f>$E$14</f>
        <v>0</v>
      </c>
      <c r="D41" s="206" t="e">
        <f>(F16-D16)/"1:0:0"/3</f>
        <v>#VALUE!</v>
      </c>
      <c r="E41" s="135" t="s">
        <v>124</v>
      </c>
      <c r="F41" s="112" t="e">
        <f>B41*D41*C41</f>
        <v>#VALUE!</v>
      </c>
      <c r="G41" s="100"/>
      <c r="H41" s="113" t="s">
        <v>48</v>
      </c>
      <c r="I41" s="114">
        <v>9900</v>
      </c>
      <c r="J41" s="114">
        <v>6600</v>
      </c>
      <c r="K41" s="115" t="s">
        <v>55</v>
      </c>
      <c r="L41" s="115" t="s">
        <v>52</v>
      </c>
    </row>
    <row r="42" spans="1:12" ht="11.4" customHeight="1">
      <c r="A42" s="116" t="s">
        <v>105</v>
      </c>
      <c r="B42" s="117">
        <f>IF($A$40=TRUE,J42,I42)</f>
        <v>2640</v>
      </c>
      <c r="C42" s="118">
        <f t="shared" ref="C42:C46" si="0">$E$14</f>
        <v>0</v>
      </c>
      <c r="D42" s="118">
        <f>(G18-E18)/"1:0:0"/3</f>
        <v>0</v>
      </c>
      <c r="E42" s="118">
        <f>C18/100</f>
        <v>1</v>
      </c>
      <c r="F42" s="118">
        <f>B42*D42*E42*C42</f>
        <v>0</v>
      </c>
      <c r="G42" s="100"/>
      <c r="H42" s="113" t="s">
        <v>49</v>
      </c>
      <c r="I42" s="114">
        <v>2640</v>
      </c>
      <c r="J42" s="114">
        <v>1760</v>
      </c>
      <c r="K42" s="115" t="s">
        <v>51</v>
      </c>
      <c r="L42" s="115" t="s">
        <v>52</v>
      </c>
    </row>
    <row r="43" spans="1:12" ht="11.4" hidden="1" customHeight="1">
      <c r="A43" s="119" t="s">
        <v>113</v>
      </c>
      <c r="B43" s="120">
        <f>IF($A$40=TRUE,J43,I43)</f>
        <v>1980</v>
      </c>
      <c r="C43" s="121">
        <f t="shared" si="0"/>
        <v>0</v>
      </c>
      <c r="D43" s="122" t="s">
        <v>118</v>
      </c>
      <c r="E43" s="121" t="str">
        <f>C20</f>
        <v>-</v>
      </c>
      <c r="F43" s="121" t="e">
        <f>B43*C43*E43</f>
        <v>#VALUE!</v>
      </c>
      <c r="G43" s="100"/>
      <c r="H43" s="113" t="s">
        <v>46</v>
      </c>
      <c r="I43" s="114">
        <v>1980</v>
      </c>
      <c r="J43" s="114">
        <v>1320</v>
      </c>
      <c r="K43" s="115" t="s">
        <v>53</v>
      </c>
      <c r="L43" s="115" t="s">
        <v>54</v>
      </c>
    </row>
    <row r="44" spans="1:12" ht="11.4" hidden="1" customHeight="1">
      <c r="A44" s="123" t="s">
        <v>114</v>
      </c>
      <c r="B44" s="124">
        <f>IF($A$40=TRUE,J44,I44)</f>
        <v>49500</v>
      </c>
      <c r="C44" s="125">
        <f t="shared" si="0"/>
        <v>0</v>
      </c>
      <c r="D44" s="126" t="s">
        <v>118</v>
      </c>
      <c r="E44" s="125" t="str">
        <f>C21</f>
        <v>-</v>
      </c>
      <c r="F44" s="125" t="e">
        <f>B44*C44*E44</f>
        <v>#VALUE!</v>
      </c>
      <c r="G44" s="100"/>
      <c r="H44" s="113" t="s">
        <v>47</v>
      </c>
      <c r="I44" s="114">
        <v>49500</v>
      </c>
      <c r="J44" s="114">
        <v>33000</v>
      </c>
      <c r="K44" s="115" t="s">
        <v>91</v>
      </c>
      <c r="L44" s="115" t="s">
        <v>54</v>
      </c>
    </row>
    <row r="45" spans="1:12" ht="11.4" customHeight="1">
      <c r="A45" s="116" t="s">
        <v>116</v>
      </c>
      <c r="B45" s="127">
        <f>I45</f>
        <v>550</v>
      </c>
      <c r="C45" s="118">
        <f t="shared" si="0"/>
        <v>0</v>
      </c>
      <c r="D45" s="128" t="s">
        <v>118</v>
      </c>
      <c r="E45" s="118">
        <f>D22</f>
        <v>0</v>
      </c>
      <c r="F45" s="118">
        <f>B45*C45*E45</f>
        <v>0</v>
      </c>
      <c r="G45" s="100"/>
      <c r="H45" s="113" t="s">
        <v>56</v>
      </c>
      <c r="I45" s="165">
        <v>550</v>
      </c>
      <c r="J45" s="165"/>
      <c r="K45" s="115" t="s">
        <v>58</v>
      </c>
      <c r="L45" s="109"/>
    </row>
    <row r="46" spans="1:12" ht="11.4" customHeight="1" thickBot="1">
      <c r="A46" s="129" t="s">
        <v>117</v>
      </c>
      <c r="B46" s="130">
        <f>I46</f>
        <v>550</v>
      </c>
      <c r="C46" s="131">
        <f t="shared" si="0"/>
        <v>0</v>
      </c>
      <c r="D46" s="132" t="s">
        <v>118</v>
      </c>
      <c r="E46" s="131">
        <f>G22</f>
        <v>0</v>
      </c>
      <c r="F46" s="131">
        <f>B46*C46*E46</f>
        <v>0</v>
      </c>
      <c r="G46" s="104"/>
      <c r="H46" s="113" t="s">
        <v>119</v>
      </c>
      <c r="I46" s="165">
        <v>550</v>
      </c>
      <c r="J46" s="165"/>
      <c r="K46" s="115" t="s">
        <v>57</v>
      </c>
      <c r="L46" s="109"/>
    </row>
    <row r="48" spans="1:12" ht="19.95" customHeight="1">
      <c r="A48" s="1">
        <f>B12</f>
        <v>0</v>
      </c>
      <c r="B48" s="1">
        <f>C8</f>
        <v>0</v>
      </c>
      <c r="C48" s="138">
        <f>G38</f>
        <v>0</v>
      </c>
      <c r="D48" s="139">
        <f>B14</f>
        <v>0</v>
      </c>
    </row>
  </sheetData>
  <mergeCells count="24">
    <mergeCell ref="I45:J45"/>
    <mergeCell ref="I46:J46"/>
    <mergeCell ref="A39:G39"/>
    <mergeCell ref="D34:G34"/>
    <mergeCell ref="A7:A11"/>
    <mergeCell ref="B26:C26"/>
    <mergeCell ref="D26:G26"/>
    <mergeCell ref="B27:C27"/>
    <mergeCell ref="D27:G27"/>
    <mergeCell ref="B28:C28"/>
    <mergeCell ref="D28:G28"/>
    <mergeCell ref="B29:C29"/>
    <mergeCell ref="D29:G29"/>
    <mergeCell ref="B14:D14"/>
    <mergeCell ref="F3:G3"/>
    <mergeCell ref="F10:G10"/>
    <mergeCell ref="B10:B11"/>
    <mergeCell ref="C9:G9"/>
    <mergeCell ref="B13:G13"/>
    <mergeCell ref="C7:G7"/>
    <mergeCell ref="C10:E11"/>
    <mergeCell ref="B12:G12"/>
    <mergeCell ref="C8:F8"/>
    <mergeCell ref="F11:G11"/>
  </mergeCells>
  <phoneticPr fontId="1"/>
  <conditionalFormatting sqref="C10:E11">
    <cfRule type="containsText" dxfId="5" priority="2" operator="containsText" text="TRUE">
      <formula>NOT(ISERROR(SEARCH("TRUE",C10)))</formula>
    </cfRule>
  </conditionalFormatting>
  <conditionalFormatting sqref="C7:G7 C8:F8 C9:G9 C10 B12:G13 B14 E14:F14 B26:B29 D26:D29">
    <cfRule type="cellIs" dxfId="4" priority="9" operator="equal">
      <formula>""</formula>
    </cfRule>
  </conditionalFormatting>
  <conditionalFormatting sqref="D16:F16 C18 E18:G18 C20:C21 D22 C24">
    <cfRule type="cellIs" dxfId="3" priority="8" operator="equal">
      <formula>""</formula>
    </cfRule>
  </conditionalFormatting>
  <conditionalFormatting sqref="F10:G11">
    <cfRule type="cellIs" dxfId="2" priority="7" operator="equal">
      <formula>""</formula>
    </cfRule>
  </conditionalFormatting>
  <conditionalFormatting sqref="G22">
    <cfRule type="cellIs" dxfId="1" priority="6" operator="equal">
      <formula>""</formula>
    </cfRule>
  </conditionalFormatting>
  <conditionalFormatting sqref="C24">
    <cfRule type="containsText" dxfId="0" priority="1" operator="containsText" text="TRUE">
      <formula>NOT(ISERROR(SEARCH("TRUE",C24)))</formula>
    </cfRule>
  </conditionalFormatting>
  <dataValidations count="10">
    <dataValidation type="list" allowBlank="1" showInputMessage="1" showErrorMessage="1" sqref="C18" xr:uid="{5F3581B7-880C-491A-A3FC-67D0E34DDBDB}">
      <formula1>"100,200,300,400,500,600,700,900"</formula1>
    </dataValidation>
    <dataValidation type="list" allowBlank="1" showInputMessage="1" showErrorMessage="1" sqref="E18" xr:uid="{9CC1E217-EF22-4B2A-B55D-E1FB0571AE2F}">
      <formula1>"7:00,7:30,8:00,8:30,9:00,9:30,10:00,10:30,11:00,11:30,12:00,12:30,13:00,13:30,14:00,14:30,15:00,15:30,16:00,16:30,17:00,17:30,18:00"</formula1>
    </dataValidation>
    <dataValidation type="list" allowBlank="1" showInputMessage="1" showErrorMessage="1" sqref="G22" xr:uid="{F4F632FE-CC3E-47DF-918D-9827C5899D28}">
      <formula1>"0,1"</formula1>
    </dataValidation>
    <dataValidation type="list" allowBlank="1" showInputMessage="1" showErrorMessage="1" sqref="G18" xr:uid="{FF8F097D-A483-45B3-9253-535EF80908E4}">
      <formula1>"10:00,10:30,11:00,11:30,12:00,12:30,13:00,13:30,14:00,14:30,15:00,15:30,16:00,16:30,17:00,17:30,18:00,18:30,19:00,19:30,20:00,20:30,21:00,21:30,22:00"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D22" xr:uid="{1DED8ED7-021C-4DE6-997F-169B593024F5}">
      <formula1>"1,2,3,4"</formula1>
    </dataValidation>
    <dataValidation imeMode="halfAlpha" allowBlank="1" showInputMessage="1" showErrorMessage="1" sqref="C24" xr:uid="{590E5651-02AB-41D5-889B-ACAB2443C062}"/>
    <dataValidation type="list" allowBlank="1" showInputMessage="1" showErrorMessage="1" sqref="D34" xr:uid="{1C2331DB-FF86-49CC-8582-555852D71E0E}">
      <formula1>"※別途利用料金減額・免除申請あり"</formula1>
    </dataValidation>
    <dataValidation type="list" allowBlank="1" showInputMessage="1" showErrorMessage="1" sqref="A39:G39" xr:uid="{13E0B358-2A0C-45A5-B4D8-6E375479E347}">
      <formula1>"※本来であれば2週間前の事前入金性だが、書類準備に時間を要し上記設定。"</formula1>
    </dataValidation>
    <dataValidation type="list" allowBlank="1" showInputMessage="1" showErrorMessage="1" sqref="D16" xr:uid="{CDCB4E87-F9CB-4070-B948-301B7910C9A6}">
      <formula1>"7:00,7:30,8:00,8:30,9:00,9:30,10:00,10:30,11:00,11:30,12:00,12:30,13:00,13:30,14:00,14:30,15:00,15:30,16:00,16:30,17:00,17:30,18:00,-"</formula1>
    </dataValidation>
    <dataValidation type="list" allowBlank="1" showInputMessage="1" showErrorMessage="1" sqref="F16" xr:uid="{AE1ABF76-B5D8-462C-8E5E-DB6497C96A78}">
      <formula1>"10:00,10:30,11:00,11:30,12:00,12:30,13:00,13:30,14:00,14:30,15:00,15:30,16:00,16:30,17:00,17:30,18:00,18:30,19:00,19:30,20:00,20:30,21:00,21:30,22:00,-"</formula1>
    </dataValidation>
  </dataValidations>
  <pageMargins left="0.7" right="0.7" top="0.75" bottom="0.75" header="0.3" footer="0.3"/>
  <pageSetup paperSize="9" scale="8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22860</xdr:rowOff>
                  </from>
                  <to>
                    <xdr:col>1</xdr:col>
                    <xdr:colOff>944880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243840</xdr:rowOff>
                  </from>
                  <to>
                    <xdr:col>1</xdr:col>
                    <xdr:colOff>975360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22860</xdr:rowOff>
                  </from>
                  <to>
                    <xdr:col>1</xdr:col>
                    <xdr:colOff>655320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251460</xdr:rowOff>
                  </from>
                  <to>
                    <xdr:col>1</xdr:col>
                    <xdr:colOff>670560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22860</xdr:rowOff>
                  </from>
                  <to>
                    <xdr:col>2</xdr:col>
                    <xdr:colOff>632460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15240</xdr:rowOff>
                  </from>
                  <to>
                    <xdr:col>5</xdr:col>
                    <xdr:colOff>632460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1</xdr:col>
                    <xdr:colOff>83820</xdr:colOff>
                    <xdr:row>14</xdr:row>
                    <xdr:rowOff>22860</xdr:rowOff>
                  </from>
                  <to>
                    <xdr:col>1</xdr:col>
                    <xdr:colOff>762000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53340</xdr:colOff>
                    <xdr:row>22</xdr:row>
                    <xdr:rowOff>251460</xdr:rowOff>
                  </from>
                  <to>
                    <xdr:col>1</xdr:col>
                    <xdr:colOff>746760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3</xdr:col>
                    <xdr:colOff>396240</xdr:colOff>
                    <xdr:row>23</xdr:row>
                    <xdr:rowOff>0</xdr:rowOff>
                  </from>
                  <to>
                    <xdr:col>3</xdr:col>
                    <xdr:colOff>815340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251460</xdr:rowOff>
                  </from>
                  <to>
                    <xdr:col>5</xdr:col>
                    <xdr:colOff>746760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5</xdr:col>
                    <xdr:colOff>617220</xdr:colOff>
                    <xdr:row>22</xdr:row>
                    <xdr:rowOff>251460</xdr:rowOff>
                  </from>
                  <to>
                    <xdr:col>6</xdr:col>
                    <xdr:colOff>289560</xdr:colOff>
                    <xdr:row>23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</xdr:col>
                    <xdr:colOff>53340</xdr:colOff>
                    <xdr:row>24</xdr:row>
                    <xdr:rowOff>0</xdr:rowOff>
                  </from>
                  <to>
                    <xdr:col>1</xdr:col>
                    <xdr:colOff>746760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22860</xdr:rowOff>
                  </from>
                  <to>
                    <xdr:col>2</xdr:col>
                    <xdr:colOff>289560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7" name="Check Box 26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0</xdr:rowOff>
                  </from>
                  <to>
                    <xdr:col>5</xdr:col>
                    <xdr:colOff>746760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5</xdr:col>
                    <xdr:colOff>609600</xdr:colOff>
                    <xdr:row>24</xdr:row>
                    <xdr:rowOff>7620</xdr:rowOff>
                  </from>
                  <to>
                    <xdr:col>6</xdr:col>
                    <xdr:colOff>281940</xdr:colOff>
                    <xdr:row>24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altText="">
                <anchor moveWithCells="1">
                  <from>
                    <xdr:col>5</xdr:col>
                    <xdr:colOff>289560</xdr:colOff>
                    <xdr:row>9</xdr:row>
                    <xdr:rowOff>213360</xdr:rowOff>
                  </from>
                  <to>
                    <xdr:col>6</xdr:col>
                    <xdr:colOff>929640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" name="Check Box 75">
              <controlPr defaultSize="0" autoFill="0" autoLine="0" autoPict="0">
                <anchor moveWithCells="1">
                  <from>
                    <xdr:col>1</xdr:col>
                    <xdr:colOff>746760</xdr:colOff>
                    <xdr:row>14</xdr:row>
                    <xdr:rowOff>7620</xdr:rowOff>
                  </from>
                  <to>
                    <xdr:col>2</xdr:col>
                    <xdr:colOff>388620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5586D-739D-41CB-94DA-53FAA94C3CD8}">
  <sheetPr>
    <tabColor theme="7" tint="0.79998168889431442"/>
  </sheetPr>
  <dimension ref="A1:G41"/>
  <sheetViews>
    <sheetView view="pageBreakPreview" topLeftCell="A27" zoomScaleNormal="100" zoomScaleSheetLayoutView="100" workbookViewId="0">
      <selection activeCell="A17" sqref="A17:G18"/>
    </sheetView>
  </sheetViews>
  <sheetFormatPr defaultColWidth="13.296875" defaultRowHeight="19.95" customHeight="1"/>
  <cols>
    <col min="1" max="1" width="13.296875" style="53"/>
    <col min="2" max="2" width="16.296875" style="53" customWidth="1"/>
    <col min="3" max="3" width="8.5" style="53" customWidth="1"/>
    <col min="4" max="4" width="13.296875" style="53" customWidth="1"/>
    <col min="5" max="5" width="8.5" style="53" customWidth="1"/>
    <col min="6" max="16384" width="13.296875" style="53"/>
  </cols>
  <sheetData>
    <row r="1" spans="1:7" s="59" customFormat="1" ht="19.95" customHeight="1">
      <c r="A1" s="58" t="s">
        <v>78</v>
      </c>
      <c r="B1" s="58"/>
      <c r="C1" s="58"/>
      <c r="D1" s="58"/>
      <c r="E1" s="58"/>
      <c r="F1" s="58"/>
      <c r="G1" s="58"/>
    </row>
    <row r="2" spans="1:7" ht="19.95" customHeight="1">
      <c r="A2" s="54"/>
      <c r="B2" s="54"/>
      <c r="C2" s="54"/>
      <c r="D2" s="54"/>
      <c r="E2" s="54"/>
      <c r="F2" s="54"/>
      <c r="G2" s="54"/>
    </row>
    <row r="3" spans="1:7" ht="19.95" customHeight="1">
      <c r="A3" s="54"/>
      <c r="B3" s="54"/>
      <c r="C3" s="54"/>
      <c r="D3" s="54"/>
      <c r="E3" s="143" t="s">
        <v>126</v>
      </c>
      <c r="F3" s="175"/>
      <c r="G3" s="175"/>
    </row>
    <row r="4" spans="1:7" ht="19.95" customHeight="1">
      <c r="A4" s="54"/>
      <c r="B4" s="54"/>
      <c r="C4" s="54"/>
      <c r="D4" s="54"/>
      <c r="E4" s="143" t="s">
        <v>89</v>
      </c>
      <c r="F4" s="141"/>
      <c r="G4" s="141"/>
    </row>
    <row r="5" spans="1:7" ht="19.95" customHeight="1">
      <c r="A5" s="54"/>
      <c r="B5" s="54"/>
      <c r="C5" s="54"/>
      <c r="D5" s="54"/>
      <c r="E5" s="54"/>
      <c r="F5" s="54"/>
      <c r="G5" s="54"/>
    </row>
    <row r="6" spans="1:7" ht="19.95" customHeight="1">
      <c r="A6" s="72" t="s">
        <v>134</v>
      </c>
      <c r="B6" s="54"/>
      <c r="C6" s="54"/>
      <c r="D6" s="54"/>
      <c r="E6" s="54"/>
      <c r="F6" s="54"/>
      <c r="G6" s="54"/>
    </row>
    <row r="7" spans="1:7" ht="19.95" customHeight="1">
      <c r="A7" s="55"/>
      <c r="B7" s="56" t="str">
        <f>TEXT(利用許可申請書!B14,"yyyy年m月d日(aaa)")</f>
        <v>1900年1月0日(土)</v>
      </c>
      <c r="C7" s="142"/>
      <c r="D7" s="56"/>
      <c r="E7" s="54"/>
      <c r="F7" s="54"/>
      <c r="G7" s="54"/>
    </row>
    <row r="8" spans="1:7" ht="19.95" customHeight="1">
      <c r="A8" s="54"/>
      <c r="B8" s="54" t="s">
        <v>73</v>
      </c>
      <c r="C8" s="71"/>
      <c r="D8" s="54" t="s">
        <v>74</v>
      </c>
      <c r="E8" s="71"/>
      <c r="F8" s="54" t="s">
        <v>77</v>
      </c>
      <c r="G8" s="54"/>
    </row>
    <row r="9" spans="1:7" ht="19.95" customHeight="1">
      <c r="A9" s="54"/>
      <c r="B9" s="54" t="s">
        <v>76</v>
      </c>
      <c r="C9" s="71"/>
      <c r="D9" s="54" t="s">
        <v>74</v>
      </c>
      <c r="E9" s="71"/>
      <c r="F9" s="54" t="s">
        <v>75</v>
      </c>
      <c r="G9" s="54"/>
    </row>
    <row r="10" spans="1:7" ht="19.95" customHeight="1">
      <c r="A10" s="54"/>
      <c r="B10" s="54"/>
      <c r="C10" s="54"/>
      <c r="D10" s="54"/>
      <c r="E10" s="54"/>
      <c r="F10" s="54"/>
      <c r="G10" s="54"/>
    </row>
    <row r="11" spans="1:7" ht="19.95" hidden="1" customHeight="1">
      <c r="A11" s="54" t="s">
        <v>125</v>
      </c>
      <c r="B11" s="54"/>
      <c r="C11" s="54"/>
      <c r="D11" s="54"/>
      <c r="E11" s="54"/>
      <c r="F11" s="71"/>
      <c r="G11" s="54"/>
    </row>
    <row r="12" spans="1:7" ht="19.95" hidden="1" customHeight="1">
      <c r="A12" s="54"/>
      <c r="B12" s="54"/>
      <c r="C12" s="54"/>
      <c r="D12" s="54"/>
      <c r="E12" s="54"/>
      <c r="F12" s="54"/>
      <c r="G12" s="54"/>
    </row>
    <row r="13" spans="1:7" ht="19.95" customHeight="1">
      <c r="A13" s="54" t="s">
        <v>135</v>
      </c>
      <c r="B13" s="54"/>
      <c r="C13" s="54"/>
      <c r="D13" s="54"/>
      <c r="E13" s="54"/>
      <c r="F13" s="71"/>
      <c r="G13" s="54"/>
    </row>
    <row r="14" spans="1:7" ht="19.95" customHeight="1">
      <c r="A14" s="54"/>
      <c r="B14" s="54"/>
      <c r="C14" s="54"/>
      <c r="D14" s="54"/>
      <c r="E14" s="54"/>
      <c r="F14" s="54"/>
      <c r="G14" s="54"/>
    </row>
    <row r="15" spans="1:7" ht="19.95" customHeight="1">
      <c r="A15" s="54" t="s">
        <v>94</v>
      </c>
      <c r="B15" s="54"/>
      <c r="C15" s="54"/>
      <c r="D15" s="54"/>
      <c r="E15" s="54"/>
      <c r="F15" s="54"/>
      <c r="G15" s="54"/>
    </row>
    <row r="16" spans="1:7" ht="19.95" customHeight="1">
      <c r="A16" s="54" t="s">
        <v>136</v>
      </c>
      <c r="B16" s="54"/>
      <c r="C16" s="54"/>
      <c r="D16" s="54"/>
      <c r="E16" s="54"/>
      <c r="F16" s="54"/>
      <c r="G16" s="54"/>
    </row>
    <row r="17" spans="1:7" ht="19.95" customHeight="1">
      <c r="A17" s="180"/>
      <c r="B17" s="181"/>
      <c r="C17" s="181"/>
      <c r="D17" s="181"/>
      <c r="E17" s="181"/>
      <c r="F17" s="181"/>
      <c r="G17" s="182"/>
    </row>
    <row r="18" spans="1:7" ht="19.95" customHeight="1">
      <c r="A18" s="186"/>
      <c r="B18" s="187"/>
      <c r="C18" s="187"/>
      <c r="D18" s="187"/>
      <c r="E18" s="187"/>
      <c r="F18" s="187"/>
      <c r="G18" s="188"/>
    </row>
    <row r="19" spans="1:7" ht="19.95" customHeight="1">
      <c r="A19" s="54" t="s">
        <v>137</v>
      </c>
      <c r="B19" s="54"/>
      <c r="C19" s="54"/>
      <c r="D19" s="54"/>
      <c r="E19" s="54"/>
      <c r="F19" s="54"/>
      <c r="G19" s="54"/>
    </row>
    <row r="20" spans="1:7" ht="19.95" customHeight="1">
      <c r="A20" s="180"/>
      <c r="B20" s="181"/>
      <c r="C20" s="181"/>
      <c r="D20" s="181"/>
      <c r="E20" s="181"/>
      <c r="F20" s="181"/>
      <c r="G20" s="182"/>
    </row>
    <row r="21" spans="1:7" ht="19.95" customHeight="1">
      <c r="A21" s="183"/>
      <c r="B21" s="184"/>
      <c r="C21" s="184"/>
      <c r="D21" s="184"/>
      <c r="E21" s="184"/>
      <c r="F21" s="184"/>
      <c r="G21" s="185"/>
    </row>
    <row r="22" spans="1:7" ht="19.95" customHeight="1">
      <c r="A22" s="186"/>
      <c r="B22" s="187"/>
      <c r="C22" s="187"/>
      <c r="D22" s="187"/>
      <c r="E22" s="187"/>
      <c r="F22" s="187"/>
      <c r="G22" s="188"/>
    </row>
    <row r="23" spans="1:7" ht="19.95" customHeight="1">
      <c r="A23" s="54" t="s">
        <v>123</v>
      </c>
      <c r="B23" s="54"/>
      <c r="C23" s="54"/>
      <c r="D23" s="54"/>
      <c r="E23" s="54" t="s">
        <v>93</v>
      </c>
      <c r="F23" s="54"/>
      <c r="G23" s="54"/>
    </row>
    <row r="24" spans="1:7" ht="19.95" customHeight="1">
      <c r="A24" s="192"/>
      <c r="B24" s="192"/>
      <c r="C24" s="192"/>
      <c r="D24" s="192"/>
      <c r="E24" s="189"/>
      <c r="F24" s="190"/>
      <c r="G24" s="191"/>
    </row>
    <row r="25" spans="1:7" ht="19.95" customHeight="1">
      <c r="A25" s="140" t="s">
        <v>127</v>
      </c>
      <c r="B25" s="137"/>
      <c r="C25" s="54"/>
      <c r="D25" s="172"/>
      <c r="E25" s="173"/>
      <c r="F25" s="173"/>
      <c r="G25" s="174"/>
    </row>
    <row r="26" spans="1:7" ht="19.95" customHeight="1">
      <c r="A26" s="54"/>
      <c r="B26" s="54"/>
      <c r="C26" s="54"/>
      <c r="D26" s="54"/>
      <c r="E26" s="54"/>
      <c r="F26" s="54"/>
      <c r="G26" s="54"/>
    </row>
    <row r="27" spans="1:7" ht="19.95" customHeight="1">
      <c r="A27" s="54" t="s">
        <v>138</v>
      </c>
      <c r="B27" s="54"/>
      <c r="C27" s="54"/>
      <c r="D27" s="54"/>
      <c r="E27" s="54"/>
      <c r="F27" s="54"/>
      <c r="G27" s="54"/>
    </row>
    <row r="28" spans="1:7" ht="19.95" customHeight="1">
      <c r="A28" s="80" t="s">
        <v>97</v>
      </c>
      <c r="B28" s="177"/>
      <c r="C28" s="177"/>
      <c r="D28" s="177"/>
      <c r="E28" s="78" t="s">
        <v>90</v>
      </c>
      <c r="F28" s="177"/>
      <c r="G28" s="179"/>
    </row>
    <row r="29" spans="1:7" ht="19.95" customHeight="1">
      <c r="A29" s="81" t="s">
        <v>98</v>
      </c>
      <c r="B29" s="176"/>
      <c r="C29" s="176"/>
      <c r="D29" s="176"/>
      <c r="E29" s="79" t="s">
        <v>90</v>
      </c>
      <c r="F29" s="176"/>
      <c r="G29" s="178"/>
    </row>
    <row r="30" spans="1:7" ht="19.95" customHeight="1">
      <c r="A30" s="54" t="s">
        <v>95</v>
      </c>
      <c r="B30" s="54"/>
      <c r="C30" s="54"/>
      <c r="D30" s="54"/>
      <c r="E30" s="54"/>
      <c r="F30" s="54"/>
      <c r="G30" s="54"/>
    </row>
    <row r="31" spans="1:7" ht="19.95" customHeight="1">
      <c r="A31" s="61"/>
      <c r="B31" s="62"/>
      <c r="C31" s="62"/>
      <c r="D31" s="84" t="s">
        <v>101</v>
      </c>
      <c r="E31" s="85" t="s">
        <v>100</v>
      </c>
      <c r="F31" s="62"/>
      <c r="G31" s="82"/>
    </row>
    <row r="32" spans="1:7" ht="19.95" customHeight="1">
      <c r="A32" s="54"/>
      <c r="B32" s="54"/>
      <c r="C32" s="54"/>
      <c r="D32" s="54"/>
      <c r="E32" s="54"/>
      <c r="F32" s="54"/>
      <c r="G32" s="54"/>
    </row>
    <row r="33" spans="1:7" ht="19.95" customHeight="1">
      <c r="A33" s="54" t="s">
        <v>96</v>
      </c>
      <c r="B33" s="54"/>
      <c r="C33" s="54"/>
      <c r="D33" s="54"/>
      <c r="E33" s="54"/>
      <c r="F33" s="83" t="s">
        <v>99</v>
      </c>
      <c r="G33" s="60"/>
    </row>
    <row r="34" spans="1:7" ht="19.95" customHeight="1">
      <c r="A34" s="61"/>
      <c r="B34" s="62"/>
      <c r="C34" s="62"/>
      <c r="D34" s="62"/>
      <c r="E34" s="62"/>
      <c r="F34" s="62"/>
      <c r="G34" s="82"/>
    </row>
    <row r="35" spans="1:7" ht="19.95" customHeight="1">
      <c r="A35" s="54"/>
      <c r="B35" s="54"/>
      <c r="C35" s="54"/>
      <c r="D35" s="54"/>
      <c r="E35" s="54"/>
      <c r="F35" s="54"/>
      <c r="G35" s="54"/>
    </row>
    <row r="36" spans="1:7" ht="19.95" customHeight="1">
      <c r="A36" s="57" t="s">
        <v>80</v>
      </c>
      <c r="B36" s="54" t="s">
        <v>85</v>
      </c>
      <c r="C36" s="54"/>
      <c r="D36" s="54"/>
      <c r="E36" s="54"/>
      <c r="F36" s="54"/>
      <c r="G36" s="54"/>
    </row>
    <row r="37" spans="1:7" ht="19.95" customHeight="1">
      <c r="A37" s="57" t="s">
        <v>81</v>
      </c>
      <c r="B37" s="54" t="s">
        <v>86</v>
      </c>
      <c r="C37" s="54"/>
      <c r="D37" s="54"/>
      <c r="E37" s="54"/>
      <c r="F37" s="54"/>
      <c r="G37" s="54"/>
    </row>
    <row r="38" spans="1:7" ht="19.95" customHeight="1">
      <c r="A38" s="57" t="s">
        <v>84</v>
      </c>
      <c r="B38" s="54" t="s">
        <v>92</v>
      </c>
      <c r="C38" s="54"/>
      <c r="D38" s="54"/>
      <c r="E38" s="54"/>
      <c r="F38" s="54"/>
      <c r="G38" s="54"/>
    </row>
    <row r="39" spans="1:7" ht="19.95" customHeight="1">
      <c r="A39" s="57" t="s">
        <v>82</v>
      </c>
      <c r="B39" s="54" t="s">
        <v>87</v>
      </c>
      <c r="C39" s="54"/>
      <c r="D39" s="54"/>
      <c r="E39" s="54"/>
      <c r="F39" s="54"/>
      <c r="G39" s="54"/>
    </row>
    <row r="40" spans="1:7" ht="19.95" customHeight="1">
      <c r="A40" s="57" t="s">
        <v>83</v>
      </c>
      <c r="B40" s="54" t="s">
        <v>88</v>
      </c>
      <c r="C40" s="54"/>
      <c r="D40" s="54"/>
      <c r="E40" s="54"/>
      <c r="F40" s="54"/>
      <c r="G40" s="54"/>
    </row>
    <row r="41" spans="1:7" ht="19.95" customHeight="1">
      <c r="A41" s="54"/>
      <c r="B41" s="54" t="s">
        <v>79</v>
      </c>
      <c r="C41" s="54"/>
      <c r="D41" s="54"/>
      <c r="E41" s="54"/>
      <c r="F41" s="54"/>
      <c r="G41" s="54"/>
    </row>
  </sheetData>
  <mergeCells count="10">
    <mergeCell ref="D25:G25"/>
    <mergeCell ref="F3:G3"/>
    <mergeCell ref="B29:D29"/>
    <mergeCell ref="B28:D28"/>
    <mergeCell ref="F29:G29"/>
    <mergeCell ref="F28:G28"/>
    <mergeCell ref="A20:G22"/>
    <mergeCell ref="A17:G18"/>
    <mergeCell ref="E24:G24"/>
    <mergeCell ref="A24:D24"/>
  </mergeCells>
  <phoneticPr fontId="1"/>
  <conditionalFormatting sqref="A15:G22 A27:G41">
    <cfRule type="expression" dxfId="16" priority="4">
      <formula>$F$13="希望しない"</formula>
    </cfRule>
  </conditionalFormatting>
  <conditionalFormatting sqref="A17:G18 A20:G22 F3:G4 C8:C9 E8:E9 E24:G24 A24:A25 D25:G25 B28:D29 F28:G29">
    <cfRule type="cellIs" dxfId="15" priority="8" operator="equal">
      <formula>""</formula>
    </cfRule>
  </conditionalFormatting>
  <conditionalFormatting sqref="F11">
    <cfRule type="cellIs" dxfId="14" priority="1" operator="equal">
      <formula>""</formula>
    </cfRule>
  </conditionalFormatting>
  <conditionalFormatting sqref="F13">
    <cfRule type="cellIs" dxfId="13" priority="7" operator="equal">
      <formula>""</formula>
    </cfRule>
  </conditionalFormatting>
  <dataValidations count="3">
    <dataValidation type="list" allowBlank="1" showInputMessage="1" showErrorMessage="1" sqref="F13" xr:uid="{388102F8-9FC9-4D3E-B414-A0B899615621}">
      <formula1>"希望する,希望しない"</formula1>
    </dataValidation>
    <dataValidation type="list" allowBlank="1" showInputMessage="1" showErrorMessage="1" sqref="F11" xr:uid="{92428361-9485-4468-B5BB-6D854D332E9B}">
      <formula1>"音出しあり,音出しなし"</formula1>
    </dataValidation>
    <dataValidation imeMode="halfAlpha" allowBlank="1" showInputMessage="1" showErrorMessage="1" sqref="E24:G24" xr:uid="{40B3FA10-D18B-4DB0-AE00-45D385111EE0}"/>
  </dataValidations>
  <hyperlinks>
    <hyperlink ref="F33" r:id="rId1" xr:uid="{F2B01E56-052D-4708-9313-70FC98E5EC19}"/>
    <hyperlink ref="E31" r:id="rId2" xr:uid="{289B867E-61F5-4AAB-ADA8-77357D27D6CC}"/>
  </hyperlinks>
  <pageMargins left="0.7" right="0.7" top="0.75" bottom="0.75" header="0.3" footer="0.3"/>
  <pageSetup paperSize="9" scale="85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Check Box 1">
              <controlPr defaultSize="0" autoFill="0" autoLine="0" autoPict="0">
                <anchor moveWithCells="1">
                  <from>
                    <xdr:col>0</xdr:col>
                    <xdr:colOff>716280</xdr:colOff>
                    <xdr:row>33</xdr:row>
                    <xdr:rowOff>7620</xdr:rowOff>
                  </from>
                  <to>
                    <xdr:col>4</xdr:col>
                    <xdr:colOff>617220</xdr:colOff>
                    <xdr:row>33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7" name="Check Box 2">
              <controlPr defaultSize="0" autoFill="0" autoLine="0" autoPict="0">
                <anchor moveWithCells="1">
                  <from>
                    <xdr:col>0</xdr:col>
                    <xdr:colOff>746760</xdr:colOff>
                    <xdr:row>30</xdr:row>
                    <xdr:rowOff>0</xdr:rowOff>
                  </from>
                  <to>
                    <xdr:col>3</xdr:col>
                    <xdr:colOff>259080</xdr:colOff>
                    <xdr:row>31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1DDFD-51F1-476B-9D5F-49BA06AC892B}">
  <sheetPr codeName="Sheet3">
    <tabColor theme="9" tint="0.79998168889431442"/>
  </sheetPr>
  <dimension ref="A1:J39"/>
  <sheetViews>
    <sheetView showZeros="0" view="pageBreakPreview" topLeftCell="A15" zoomScaleNormal="100" zoomScaleSheetLayoutView="100" workbookViewId="0">
      <selection activeCell="D36" sqref="D36"/>
    </sheetView>
  </sheetViews>
  <sheetFormatPr defaultColWidth="13.59765625" defaultRowHeight="19.95" customHeight="1"/>
  <cols>
    <col min="1" max="7" width="13.296875" style="1" customWidth="1"/>
    <col min="8" max="8" width="12.69921875" style="1" customWidth="1"/>
    <col min="9" max="9" width="12.59765625" style="1" customWidth="1"/>
    <col min="10" max="16384" width="13.59765625" style="1"/>
  </cols>
  <sheetData>
    <row r="1" spans="1:10" ht="19.95" customHeight="1">
      <c r="A1" s="30" t="s">
        <v>37</v>
      </c>
      <c r="B1" s="30"/>
      <c r="C1" s="30"/>
      <c r="D1" s="30"/>
      <c r="E1" s="30"/>
      <c r="F1" s="30"/>
      <c r="G1" s="30"/>
    </row>
    <row r="2" spans="1:10" ht="19.95" customHeight="1">
      <c r="A2" s="51" t="s">
        <v>70</v>
      </c>
      <c r="B2" s="51"/>
      <c r="C2" s="51"/>
      <c r="D2" s="51"/>
      <c r="E2" s="51"/>
      <c r="F2" s="51"/>
      <c r="G2" s="51"/>
      <c r="J2" s="2"/>
    </row>
    <row r="3" spans="1:10" ht="19.95" customHeight="1">
      <c r="A3" s="30"/>
      <c r="B3" s="30"/>
      <c r="C3" s="30"/>
      <c r="D3" s="31"/>
      <c r="E3" s="31"/>
      <c r="F3" s="144">
        <f ca="1">TODAY()</f>
        <v>45850</v>
      </c>
      <c r="G3" s="144"/>
      <c r="J3" s="2"/>
    </row>
    <row r="4" spans="1:10" ht="19.95" customHeight="1">
      <c r="A4" s="30" t="s">
        <v>38</v>
      </c>
      <c r="B4" s="30"/>
      <c r="C4" s="30"/>
      <c r="D4" s="30"/>
      <c r="E4" s="30"/>
      <c r="F4" s="30"/>
      <c r="G4" s="30"/>
    </row>
    <row r="5" spans="1:10" ht="19.95" customHeight="1">
      <c r="A5" s="30"/>
      <c r="B5" s="30"/>
      <c r="C5" s="30"/>
      <c r="D5" s="30"/>
      <c r="E5" s="30"/>
      <c r="F5" s="30"/>
      <c r="G5" s="36" t="s">
        <v>39</v>
      </c>
    </row>
    <row r="6" spans="1:10" ht="19.95" customHeight="1">
      <c r="A6" s="3"/>
      <c r="B6" s="3"/>
      <c r="C6" s="3"/>
      <c r="D6" s="3"/>
      <c r="E6" s="3"/>
      <c r="F6" s="3"/>
      <c r="G6" s="3"/>
    </row>
    <row r="7" spans="1:10" ht="19.95" customHeight="1">
      <c r="A7" s="171" t="s">
        <v>4</v>
      </c>
      <c r="B7" s="33" t="s">
        <v>5</v>
      </c>
      <c r="C7" s="196">
        <f>利用許可申請書!C7</f>
        <v>0</v>
      </c>
      <c r="D7" s="197"/>
      <c r="E7" s="197"/>
      <c r="F7" s="197"/>
      <c r="G7" s="198"/>
    </row>
    <row r="8" spans="1:10" ht="19.95" customHeight="1">
      <c r="A8" s="171"/>
      <c r="B8" s="33" t="s">
        <v>21</v>
      </c>
      <c r="C8" s="196">
        <f>利用許可申請書!C8</f>
        <v>0</v>
      </c>
      <c r="D8" s="197"/>
      <c r="E8" s="197"/>
      <c r="F8" s="197"/>
      <c r="G8" s="198"/>
    </row>
    <row r="9" spans="1:10" ht="19.95" customHeight="1">
      <c r="A9" s="171"/>
      <c r="B9" s="33" t="s">
        <v>6</v>
      </c>
      <c r="C9" s="196">
        <f>利用許可申請書!C9</f>
        <v>0</v>
      </c>
      <c r="D9" s="197"/>
      <c r="E9" s="197"/>
      <c r="F9" s="197"/>
      <c r="G9" s="198"/>
    </row>
    <row r="10" spans="1:10" ht="19.95" hidden="1" customHeight="1">
      <c r="A10" s="171"/>
      <c r="B10" s="151" t="s">
        <v>31</v>
      </c>
      <c r="C10" s="199"/>
      <c r="D10" s="200"/>
      <c r="E10" s="200"/>
      <c r="F10" s="149" t="s">
        <v>33</v>
      </c>
      <c r="G10" s="150"/>
    </row>
    <row r="11" spans="1:10" ht="19.95" hidden="1" customHeight="1">
      <c r="A11" s="171"/>
      <c r="B11" s="152"/>
      <c r="C11" s="201"/>
      <c r="D11" s="202"/>
      <c r="E11" s="202"/>
      <c r="F11" s="163" t="s">
        <v>32</v>
      </c>
      <c r="G11" s="164"/>
    </row>
    <row r="12" spans="1:10" ht="19.95" customHeight="1">
      <c r="A12" s="33" t="s">
        <v>16</v>
      </c>
      <c r="B12" s="203">
        <f>利用許可申請書!B12</f>
        <v>0</v>
      </c>
      <c r="C12" s="204"/>
      <c r="D12" s="204"/>
      <c r="E12" s="204"/>
      <c r="F12" s="204"/>
      <c r="G12" s="205"/>
    </row>
    <row r="13" spans="1:10" ht="19.95" customHeight="1">
      <c r="A13" s="33" t="s">
        <v>7</v>
      </c>
      <c r="B13" s="203">
        <f>利用許可申請書!B13</f>
        <v>0</v>
      </c>
      <c r="C13" s="204"/>
      <c r="D13" s="204"/>
      <c r="E13" s="204"/>
      <c r="F13" s="204"/>
      <c r="G13" s="205"/>
    </row>
    <row r="14" spans="1:10" ht="19.95" customHeight="1">
      <c r="A14" s="33" t="s">
        <v>13</v>
      </c>
      <c r="B14" s="34">
        <f>利用許可申請書!B14</f>
        <v>0</v>
      </c>
      <c r="C14" s="5"/>
      <c r="D14" s="35">
        <f>利用許可申請書!D14</f>
        <v>0</v>
      </c>
      <c r="E14" s="214">
        <f>利用許可申請書!E14</f>
        <v>0</v>
      </c>
      <c r="F14" s="212" t="str">
        <f>利用許可申請書!F14</f>
        <v>日間 出店月毎にご提出ください。</v>
      </c>
      <c r="G14" s="6"/>
    </row>
    <row r="15" spans="1:10" ht="19.95" customHeight="1">
      <c r="A15" s="33" t="s">
        <v>24</v>
      </c>
      <c r="B15" s="6"/>
      <c r="C15" s="6"/>
      <c r="D15" s="6"/>
      <c r="E15" s="6"/>
      <c r="F15" s="6"/>
      <c r="G15" s="7"/>
    </row>
    <row r="16" spans="1:10" ht="19.95" customHeight="1">
      <c r="A16" s="8" t="s">
        <v>8</v>
      </c>
      <c r="B16" s="9"/>
      <c r="C16" s="10" t="s">
        <v>40</v>
      </c>
      <c r="D16" s="38" t="str">
        <f>利用許可申請書!D16</f>
        <v>-</v>
      </c>
      <c r="E16" s="21" t="s">
        <v>41</v>
      </c>
      <c r="F16" s="40" t="str">
        <f>利用許可申請書!F16</f>
        <v>-</v>
      </c>
      <c r="G16" s="12"/>
    </row>
    <row r="17" spans="1:10" ht="19.95" customHeight="1">
      <c r="A17" s="13"/>
      <c r="B17" s="14"/>
      <c r="C17" s="15"/>
      <c r="D17" s="15"/>
      <c r="E17" s="15"/>
      <c r="F17" s="15"/>
      <c r="G17" s="16"/>
    </row>
    <row r="18" spans="1:10" ht="19.95" customHeight="1">
      <c r="A18" s="13"/>
      <c r="B18" s="14" t="s">
        <v>17</v>
      </c>
      <c r="C18" s="42">
        <f>利用許可申請書!C18</f>
        <v>100</v>
      </c>
      <c r="D18" s="39" t="s">
        <v>40</v>
      </c>
      <c r="E18" s="40">
        <f>利用許可申請書!E18</f>
        <v>0</v>
      </c>
      <c r="F18" s="41" t="s">
        <v>41</v>
      </c>
      <c r="G18" s="47">
        <f>利用許可申請書!G18</f>
        <v>0</v>
      </c>
    </row>
    <row r="19" spans="1:10" ht="19.95" hidden="1" customHeight="1">
      <c r="A19" s="13"/>
      <c r="B19" s="14" t="s">
        <v>18</v>
      </c>
      <c r="C19" s="15"/>
      <c r="D19" s="15"/>
      <c r="E19" s="15"/>
      <c r="F19" s="27"/>
      <c r="G19" s="16"/>
    </row>
    <row r="20" spans="1:10" ht="19.95" customHeight="1">
      <c r="A20" s="13"/>
      <c r="B20" s="14" t="s">
        <v>19</v>
      </c>
      <c r="C20" s="48" t="str">
        <f>利用許可申請書!C20</f>
        <v>-</v>
      </c>
      <c r="D20" s="15" t="s">
        <v>15</v>
      </c>
      <c r="E20" s="15"/>
      <c r="F20" s="15"/>
      <c r="G20" s="16"/>
    </row>
    <row r="21" spans="1:10" ht="19.95" customHeight="1">
      <c r="A21" s="17"/>
      <c r="B21" s="18" t="s">
        <v>20</v>
      </c>
      <c r="C21" s="49" t="str">
        <f>利用許可申請書!C21</f>
        <v>-</v>
      </c>
      <c r="D21" s="19" t="s">
        <v>14</v>
      </c>
      <c r="E21" s="19"/>
      <c r="F21" s="19"/>
      <c r="G21" s="20"/>
    </row>
    <row r="22" spans="1:10" ht="19.95" customHeight="1">
      <c r="A22" s="8" t="s">
        <v>9</v>
      </c>
      <c r="B22" s="21" t="s">
        <v>25</v>
      </c>
      <c r="C22" s="21" t="s">
        <v>23</v>
      </c>
      <c r="D22" s="32">
        <f>利用許可申請書!D22</f>
        <v>0</v>
      </c>
      <c r="E22" s="11" t="s">
        <v>30</v>
      </c>
      <c r="F22" s="21" t="s">
        <v>23</v>
      </c>
      <c r="G22" s="68">
        <f>利用許可申請書!G22</f>
        <v>0</v>
      </c>
    </row>
    <row r="23" spans="1:10" ht="19.95" customHeight="1">
      <c r="A23" s="17"/>
      <c r="B23" s="19"/>
      <c r="C23" s="19"/>
      <c r="D23" s="19"/>
      <c r="E23" s="19"/>
      <c r="F23" s="19"/>
      <c r="G23" s="20"/>
    </row>
    <row r="24" spans="1:10" ht="19.95" customHeight="1">
      <c r="A24" s="8" t="s">
        <v>10</v>
      </c>
      <c r="B24" s="21" t="s">
        <v>26</v>
      </c>
      <c r="C24" s="29">
        <f>利用許可申請書!C24</f>
        <v>0</v>
      </c>
      <c r="D24" s="11" t="s">
        <v>27</v>
      </c>
      <c r="E24" s="8" t="s">
        <v>28</v>
      </c>
      <c r="F24" s="11"/>
      <c r="G24" s="12"/>
    </row>
    <row r="25" spans="1:10" ht="19.95" customHeight="1">
      <c r="A25" s="33" t="s">
        <v>11</v>
      </c>
      <c r="B25" s="22"/>
      <c r="C25" s="22"/>
      <c r="D25" s="23"/>
      <c r="E25" s="24" t="s">
        <v>29</v>
      </c>
      <c r="F25" s="22"/>
      <c r="G25" s="23"/>
    </row>
    <row r="26" spans="1:10" ht="19.95" customHeight="1">
      <c r="A26" s="107" t="s">
        <v>42</v>
      </c>
      <c r="B26" s="32">
        <f>利用許可申請書!C34</f>
        <v>0</v>
      </c>
      <c r="C26" s="37"/>
      <c r="D26" s="37"/>
      <c r="E26" s="171" t="s">
        <v>60</v>
      </c>
      <c r="F26" s="171"/>
      <c r="G26" s="52">
        <f>SUM(利用許可申請書!C35:C36)</f>
        <v>0</v>
      </c>
    </row>
    <row r="27" spans="1:10" ht="19.95" customHeight="1">
      <c r="A27" s="14"/>
      <c r="B27" s="28"/>
      <c r="C27" s="28"/>
      <c r="D27" s="28"/>
      <c r="E27" s="171" t="s">
        <v>69</v>
      </c>
      <c r="F27" s="171"/>
      <c r="G27" s="52">
        <f>利用許可申請書!C37</f>
        <v>0</v>
      </c>
    </row>
    <row r="28" spans="1:10" ht="19.95" customHeight="1">
      <c r="A28" s="14"/>
      <c r="B28" s="28"/>
      <c r="C28" s="28"/>
      <c r="D28" s="28"/>
      <c r="E28" s="70" t="s">
        <v>129</v>
      </c>
      <c r="F28" s="44" t="s">
        <v>61</v>
      </c>
      <c r="G28" s="52" t="s">
        <v>129</v>
      </c>
    </row>
    <row r="29" spans="1:10" ht="19.95" customHeight="1">
      <c r="A29" s="18"/>
      <c r="B29" s="43"/>
      <c r="C29" s="43"/>
      <c r="D29" s="43"/>
      <c r="E29" s="171" t="s">
        <v>62</v>
      </c>
      <c r="F29" s="171"/>
      <c r="G29" s="52">
        <f>G26+G27</f>
        <v>0</v>
      </c>
    </row>
    <row r="30" spans="1:10" ht="19.95" customHeight="1">
      <c r="A30" s="3"/>
      <c r="B30" s="3"/>
      <c r="C30" s="3"/>
      <c r="D30" s="3"/>
      <c r="E30" s="3"/>
      <c r="F30" s="3"/>
      <c r="G30" s="3"/>
    </row>
    <row r="31" spans="1:10" ht="19.95" customHeight="1">
      <c r="A31" s="9" t="s">
        <v>63</v>
      </c>
      <c r="B31" s="11"/>
      <c r="C31" s="12"/>
      <c r="D31" s="14"/>
      <c r="E31" s="15"/>
      <c r="F31" s="16"/>
      <c r="G31" s="45" t="s">
        <v>130</v>
      </c>
    </row>
    <row r="32" spans="1:10" ht="19.95" customHeight="1">
      <c r="A32" s="193"/>
      <c r="B32" s="194"/>
      <c r="C32" s="195"/>
      <c r="D32" s="193"/>
      <c r="E32" s="194"/>
      <c r="F32" s="195"/>
      <c r="G32" s="46"/>
      <c r="J32" s="108"/>
    </row>
    <row r="33" spans="1:7" ht="19.95" customHeight="1">
      <c r="A33" s="14"/>
      <c r="B33" s="15"/>
      <c r="C33" s="16"/>
      <c r="D33" s="193"/>
      <c r="E33" s="194"/>
      <c r="F33" s="195"/>
      <c r="G33" s="25"/>
    </row>
    <row r="34" spans="1:7" ht="19.95" customHeight="1">
      <c r="A34" s="18"/>
      <c r="B34" s="19"/>
      <c r="C34" s="20"/>
      <c r="D34" s="18" t="s">
        <v>122</v>
      </c>
      <c r="E34" s="19"/>
      <c r="F34" s="20"/>
      <c r="G34" s="26"/>
    </row>
    <row r="35" spans="1:7" ht="19.95" customHeight="1">
      <c r="A35" s="3" t="s">
        <v>64</v>
      </c>
      <c r="B35" s="3"/>
      <c r="C35" s="3"/>
      <c r="D35" s="3"/>
      <c r="E35" s="3"/>
      <c r="F35" s="3"/>
      <c r="G35" s="3"/>
    </row>
    <row r="36" spans="1:7" ht="19.95" customHeight="1">
      <c r="A36" s="3" t="s">
        <v>65</v>
      </c>
      <c r="B36" s="3"/>
      <c r="C36" s="3"/>
      <c r="D36" s="3"/>
      <c r="E36" s="3"/>
      <c r="F36" s="3"/>
      <c r="G36" s="3"/>
    </row>
    <row r="37" spans="1:7" ht="19.95" customHeight="1">
      <c r="A37" s="3" t="s">
        <v>66</v>
      </c>
      <c r="B37" s="3"/>
      <c r="C37" s="3"/>
      <c r="D37" s="3"/>
      <c r="E37" s="3"/>
      <c r="F37" s="3"/>
      <c r="G37" s="3"/>
    </row>
    <row r="38" spans="1:7" ht="19.95" customHeight="1">
      <c r="A38" s="3" t="s">
        <v>67</v>
      </c>
      <c r="B38" s="3"/>
      <c r="C38" s="3"/>
      <c r="D38" s="3"/>
      <c r="E38" s="3"/>
      <c r="F38" s="3"/>
      <c r="G38" s="3"/>
    </row>
    <row r="39" spans="1:7" ht="19.95" customHeight="1">
      <c r="A39" s="3" t="s">
        <v>68</v>
      </c>
      <c r="B39" s="3"/>
      <c r="C39" s="3"/>
      <c r="D39" s="3"/>
      <c r="E39" s="3"/>
      <c r="F39" s="3"/>
      <c r="G39" s="3"/>
    </row>
  </sheetData>
  <mergeCells count="18">
    <mergeCell ref="D33:F33"/>
    <mergeCell ref="D32:F32"/>
    <mergeCell ref="A32:C32"/>
    <mergeCell ref="E29:F29"/>
    <mergeCell ref="F3:G3"/>
    <mergeCell ref="A7:A11"/>
    <mergeCell ref="C7:G7"/>
    <mergeCell ref="C9:G9"/>
    <mergeCell ref="B10:B11"/>
    <mergeCell ref="C10:E10"/>
    <mergeCell ref="F10:G10"/>
    <mergeCell ref="C11:E11"/>
    <mergeCell ref="F11:G11"/>
    <mergeCell ref="B12:G12"/>
    <mergeCell ref="B13:G13"/>
    <mergeCell ref="C8:G8"/>
    <mergeCell ref="E26:F26"/>
    <mergeCell ref="E27:F27"/>
  </mergeCells>
  <phoneticPr fontId="1"/>
  <conditionalFormatting sqref="C18 E18:G18">
    <cfRule type="cellIs" dxfId="12" priority="4" operator="equal">
      <formula>""</formula>
    </cfRule>
  </conditionalFormatting>
  <conditionalFormatting sqref="C20:C21 D22 C24">
    <cfRule type="cellIs" dxfId="11" priority="6" operator="equal">
      <formula>""</formula>
    </cfRule>
  </conditionalFormatting>
  <conditionalFormatting sqref="C7:G7 C8 C9:G9 C10 C11:G11 B12:G13 B14 F14">
    <cfRule type="cellIs" dxfId="10" priority="7" operator="equal">
      <formula>""</formula>
    </cfRule>
  </conditionalFormatting>
  <conditionalFormatting sqref="D16:F16">
    <cfRule type="cellIs" dxfId="9" priority="3" operator="equal">
      <formula>""</formula>
    </cfRule>
  </conditionalFormatting>
  <conditionalFormatting sqref="E28">
    <cfRule type="cellIs" dxfId="8" priority="1" operator="equal">
      <formula>"減免申請あり"</formula>
    </cfRule>
  </conditionalFormatting>
  <conditionalFormatting sqref="F10:G10">
    <cfRule type="cellIs" dxfId="7" priority="5" operator="equal">
      <formula>""</formula>
    </cfRule>
  </conditionalFormatting>
  <conditionalFormatting sqref="G22">
    <cfRule type="cellIs" dxfId="6" priority="2" operator="equal">
      <formula>""</formula>
    </cfRule>
  </conditionalFormatting>
  <dataValidations count="4">
    <dataValidation type="list" allowBlank="1" showInputMessage="1" showErrorMessage="1" sqref="D3" xr:uid="{DE8ADE9A-301F-43F5-B189-FD64CD68605B}">
      <formula1>"1,2,3,4,5,6,7,8,9,10,11,12"</formula1>
    </dataValidation>
    <dataValidation type="list" allowBlank="1" showInputMessage="1" showErrorMessage="1" sqref="A32" xr:uid="{678D56D5-5397-4F0B-BD34-39BF6CAD4ACE}">
      <formula1>"　後日入金"</formula1>
    </dataValidation>
    <dataValidation type="list" allowBlank="1" showInputMessage="1" showErrorMessage="1" sqref="D31" xr:uid="{F1CBA53C-DC3C-4FB2-B778-6F55F2179EF1}">
      <formula1>"上記の金額を領収しました。"</formula1>
    </dataValidation>
    <dataValidation type="list" allowBlank="1" showInputMessage="1" showErrorMessage="1" sqref="D32:F33" xr:uid="{8F70EB5B-AD5A-41AF-9FF6-89834F3A0384}">
      <formula1>"分電盤鍵貸出許可,分電盤・倉庫貸出許可,倉庫貸出許可"</formula1>
    </dataValidation>
  </dataValidations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22860</xdr:rowOff>
                  </from>
                  <to>
                    <xdr:col>1</xdr:col>
                    <xdr:colOff>937260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243840</xdr:rowOff>
                  </from>
                  <to>
                    <xdr:col>1</xdr:col>
                    <xdr:colOff>975360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22860</xdr:rowOff>
                  </from>
                  <to>
                    <xdr:col>1</xdr:col>
                    <xdr:colOff>670560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53340</xdr:colOff>
                    <xdr:row>21</xdr:row>
                    <xdr:rowOff>251460</xdr:rowOff>
                  </from>
                  <to>
                    <xdr:col>1</xdr:col>
                    <xdr:colOff>662940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22860</xdr:rowOff>
                  </from>
                  <to>
                    <xdr:col>2</xdr:col>
                    <xdr:colOff>624840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91440</xdr:colOff>
                    <xdr:row>14</xdr:row>
                    <xdr:rowOff>0</xdr:rowOff>
                  </from>
                  <to>
                    <xdr:col>1</xdr:col>
                    <xdr:colOff>784860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990600</xdr:colOff>
                    <xdr:row>14</xdr:row>
                    <xdr:rowOff>0</xdr:rowOff>
                  </from>
                  <to>
                    <xdr:col>2</xdr:col>
                    <xdr:colOff>670560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53340</xdr:colOff>
                    <xdr:row>22</xdr:row>
                    <xdr:rowOff>251460</xdr:rowOff>
                  </from>
                  <to>
                    <xdr:col>1</xdr:col>
                    <xdr:colOff>739140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3</xdr:col>
                    <xdr:colOff>373380</xdr:colOff>
                    <xdr:row>22</xdr:row>
                    <xdr:rowOff>236220</xdr:rowOff>
                  </from>
                  <to>
                    <xdr:col>4</xdr:col>
                    <xdr:colOff>45720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5</xdr:col>
                    <xdr:colOff>53340</xdr:colOff>
                    <xdr:row>22</xdr:row>
                    <xdr:rowOff>251460</xdr:rowOff>
                  </from>
                  <to>
                    <xdr:col>5</xdr:col>
                    <xdr:colOff>739140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5</xdr:col>
                    <xdr:colOff>601980</xdr:colOff>
                    <xdr:row>23</xdr:row>
                    <xdr:rowOff>0</xdr:rowOff>
                  </from>
                  <to>
                    <xdr:col>6</xdr:col>
                    <xdr:colOff>266700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Fill="0" autoLine="0" autoPict="0">
                <anchor moveWithCells="1">
                  <from>
                    <xdr:col>1</xdr:col>
                    <xdr:colOff>53340</xdr:colOff>
                    <xdr:row>24</xdr:row>
                    <xdr:rowOff>0</xdr:rowOff>
                  </from>
                  <to>
                    <xdr:col>1</xdr:col>
                    <xdr:colOff>739140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22860</xdr:rowOff>
                  </from>
                  <to>
                    <xdr:col>2</xdr:col>
                    <xdr:colOff>281940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Fill="0" autoLine="0" autoPict="0">
                <anchor moveWithCells="1">
                  <from>
                    <xdr:col>5</xdr:col>
                    <xdr:colOff>60960</xdr:colOff>
                    <xdr:row>24</xdr:row>
                    <xdr:rowOff>0</xdr:rowOff>
                  </from>
                  <to>
                    <xdr:col>5</xdr:col>
                    <xdr:colOff>739140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Fill="0" autoLine="0" autoPict="0">
                <anchor moveWithCells="1">
                  <from>
                    <xdr:col>5</xdr:col>
                    <xdr:colOff>601980</xdr:colOff>
                    <xdr:row>23</xdr:row>
                    <xdr:rowOff>251460</xdr:rowOff>
                  </from>
                  <to>
                    <xdr:col>6</xdr:col>
                    <xdr:colOff>274320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9" name="Check Box 24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15240</xdr:rowOff>
                  </from>
                  <to>
                    <xdr:col>5</xdr:col>
                    <xdr:colOff>632460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DDC25794D304DBAE27B21FCB957FC" ma:contentTypeVersion="15" ma:contentTypeDescription="新しいドキュメントを作成します。" ma:contentTypeScope="" ma:versionID="72cddee8cb5ac3b28943ff7e0a78572d">
  <xsd:schema xmlns:xsd="http://www.w3.org/2001/XMLSchema" xmlns:xs="http://www.w3.org/2001/XMLSchema" xmlns:p="http://schemas.microsoft.com/office/2006/metadata/properties" xmlns:ns2="f05cef9e-35c4-4cae-b612-241978aec258" xmlns:ns3="ef34d191-7d85-4eb2-bfea-c314952c6c6c" targetNamespace="http://schemas.microsoft.com/office/2006/metadata/properties" ma:root="true" ma:fieldsID="5da572da49b42cb5a9ed78b5b34707c8" ns2:_="" ns3:_="">
    <xsd:import namespace="f05cef9e-35c4-4cae-b612-241978aec258"/>
    <xsd:import namespace="ef34d191-7d85-4eb2-bfea-c314952c6c6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cef9e-35c4-4cae-b612-241978aec25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203f2b38-04c5-438c-aabd-1765c3069c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4d191-7d85-4eb2-bfea-c314952c6c6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0ea67cc-4e69-4eeb-9228-e1b0b53f9272}" ma:internalName="TaxCatchAll" ma:showField="CatchAllData" ma:web="ef34d191-7d85-4eb2-bfea-c314952c6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34d191-7d85-4eb2-bfea-c314952c6c6c" xsi:nil="true"/>
    <lcf76f155ced4ddcb4097134ff3c332f xmlns="f05cef9e-35c4-4cae-b612-241978aec2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9BAF4C-3961-4E8B-A1AB-E3ED7D06C901}"/>
</file>

<file path=customXml/itemProps2.xml><?xml version="1.0" encoding="utf-8"?>
<ds:datastoreItem xmlns:ds="http://schemas.openxmlformats.org/officeDocument/2006/customXml" ds:itemID="{E60A33D2-89C3-463C-820C-578A0819E7A7}"/>
</file>

<file path=customXml/itemProps3.xml><?xml version="1.0" encoding="utf-8"?>
<ds:datastoreItem xmlns:ds="http://schemas.openxmlformats.org/officeDocument/2006/customXml" ds:itemID="{E4454836-EC55-4F78-852A-85C4BA8CD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利用許可申請書</vt:lpstr>
      <vt:lpstr>利用許可申請書（追加情報）</vt:lpstr>
      <vt:lpstr>利用許可書</vt:lpstr>
      <vt:lpstr>利用許可書!Print_Area</vt:lpstr>
      <vt:lpstr>利用許可申請書!Print_Area</vt:lpstr>
      <vt:lpstr>'利用許可申請書（追加情報）'!Print_Area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小島 智恵子</dc:creator>
  <cp:lastModifiedBy>小島 智恵子</cp:lastModifiedBy>
  <cp:lastPrinted>2025-05-12T02:21:39Z</cp:lastPrinted>
  <dcterms:created xsi:type="dcterms:W3CDTF">2025-04-14T08:15:31Z</dcterms:created>
  <dcterms:modified xsi:type="dcterms:W3CDTF">2025-07-12T07:23:17Z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0x010100601DDC25794D304DBAE27B21FCB957FC</vt:lpwstr>
  </property>
</Properties>
</file>